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4950" windowWidth="10410" windowHeight="44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<sst xmlns="http://schemas.openxmlformats.org/spreadsheetml/2006/main" count="204" uniqueCount="149">
  <si>
    <t>Spolu</t>
  </si>
  <si>
    <t xml:space="preserve">Príjem </t>
  </si>
  <si>
    <t>Výdaj</t>
  </si>
  <si>
    <t>z toho v pokladni</t>
  </si>
  <si>
    <t>Všeobecný fond</t>
  </si>
  <si>
    <t>Administratívny príspevok</t>
  </si>
  <si>
    <t>Vizitačná ofera</t>
  </si>
  <si>
    <t>Zbierkové fondy - príjem</t>
  </si>
  <si>
    <t>Iné  príjmy</t>
  </si>
  <si>
    <t>Prijatý úrok</t>
  </si>
  <si>
    <t>Poštovné</t>
  </si>
  <si>
    <t xml:space="preserve">Réžia </t>
  </si>
  <si>
    <t xml:space="preserve">Cestovné </t>
  </si>
  <si>
    <t>Telefón</t>
  </si>
  <si>
    <t>Kancelárske potreby</t>
  </si>
  <si>
    <t>Bankové poplatky</t>
  </si>
  <si>
    <t>Iné výdavky</t>
  </si>
  <si>
    <t>Podpory</t>
  </si>
  <si>
    <t xml:space="preserve">Celkový príjem </t>
  </si>
  <si>
    <t>Celkový výdaj</t>
  </si>
  <si>
    <t>Všeobecný fond - odvod príspevkov</t>
  </si>
  <si>
    <t>Misijná a diakonická činnosť</t>
  </si>
  <si>
    <t xml:space="preserve">Seniorátna tlač </t>
  </si>
  <si>
    <t>Prevádzka www - stránky</t>
  </si>
  <si>
    <t>Juraj Brecko, senior</t>
  </si>
  <si>
    <t xml:space="preserve">         Jolana Čopová, revízor</t>
  </si>
  <si>
    <t>Ing. Ján Janovčík sen. kurátor</t>
  </si>
  <si>
    <t xml:space="preserve">          Ingrid Dócziová, revízor</t>
  </si>
  <si>
    <t>Ing. Jana Čačková, sen. pokladníčka</t>
  </si>
  <si>
    <t xml:space="preserve">          Rudolf Balogh, revízor</t>
  </si>
  <si>
    <t>z toho na účte č. 82132567/0900</t>
  </si>
  <si>
    <t>Počiatočný stav</t>
  </si>
  <si>
    <t>Príjem</t>
  </si>
  <si>
    <t>Zostatok</t>
  </si>
  <si>
    <t xml:space="preserve">Bilancia pokladne </t>
  </si>
  <si>
    <t>Bilancia  účtu č. 82132567/0900</t>
  </si>
  <si>
    <t>Sprievodca čitateľa Biblie</t>
  </si>
  <si>
    <t>Občerstvenie - SVZ ,Sen. rad, schôdza duch</t>
  </si>
  <si>
    <t>Pokladňa k 1.1 2012</t>
  </si>
  <si>
    <t>Účet č. 82132567/0900   k 1.1.2012</t>
  </si>
  <si>
    <t>Príjmy 2012</t>
  </si>
  <si>
    <t xml:space="preserve">Poštovné </t>
  </si>
  <si>
    <t>cestovné</t>
  </si>
  <si>
    <t>Bankové p</t>
  </si>
  <si>
    <t>www</t>
  </si>
  <si>
    <t>pohreb</t>
  </si>
  <si>
    <t>občrer</t>
  </si>
  <si>
    <t>kanc</t>
  </si>
  <si>
    <t>telefon</t>
  </si>
  <si>
    <t>Réžia</t>
  </si>
  <si>
    <t>Cestovné</t>
  </si>
  <si>
    <t>Telefon</t>
  </si>
  <si>
    <t>Kanc.p</t>
  </si>
  <si>
    <t>Občerst</t>
  </si>
  <si>
    <t>Kvety</t>
  </si>
  <si>
    <t>Bank. Pop</t>
  </si>
  <si>
    <t>Kvety na pohreboch</t>
  </si>
  <si>
    <t>Misijnčinn</t>
  </si>
  <si>
    <t>školenie</t>
  </si>
  <si>
    <t>Projektor</t>
  </si>
  <si>
    <t>Bus deti</t>
  </si>
  <si>
    <t>pomocy</t>
  </si>
  <si>
    <t>obed det</t>
  </si>
  <si>
    <t>Exkurzia</t>
  </si>
  <si>
    <t>školenie d</t>
  </si>
  <si>
    <t>konf</t>
  </si>
  <si>
    <t>senior</t>
  </si>
  <si>
    <t>Ghana</t>
  </si>
  <si>
    <t>Diako</t>
  </si>
  <si>
    <t xml:space="preserve">Nílska </t>
  </si>
  <si>
    <t>Stretnutie  konfirmandov</t>
  </si>
  <si>
    <t>Stretnutie seniorov</t>
  </si>
  <si>
    <t>Sen. diak. Fond</t>
  </si>
  <si>
    <t>Nílska misia</t>
  </si>
  <si>
    <t>Stretnutie detí a dorastu  (  2 x bus, obed, pomôcky)</t>
  </si>
  <si>
    <t xml:space="preserve">Misijná činnosť </t>
  </si>
  <si>
    <t>Exkurzia po stopách predkov</t>
  </si>
  <si>
    <t>Školenie katechétov</t>
  </si>
  <si>
    <t>Školenie  duchovných</t>
  </si>
  <si>
    <t>Seniorátna tlač</t>
  </si>
  <si>
    <t>Konfirmačné listy</t>
  </si>
  <si>
    <t>Malý katechizmus</t>
  </si>
  <si>
    <t>Detský katechizmu</t>
  </si>
  <si>
    <t>Stravné lístky</t>
  </si>
  <si>
    <t>Všeobecný fond  - Svinica</t>
  </si>
  <si>
    <t>Všeobecný fond  - Brezina</t>
  </si>
  <si>
    <t>Prevod  podpory Svinica z Lastoviec</t>
  </si>
  <si>
    <t>GJAK</t>
  </si>
  <si>
    <t>Výdavky</t>
  </si>
  <si>
    <t xml:space="preserve">Príjmy </t>
  </si>
  <si>
    <t>stravné</t>
  </si>
  <si>
    <t>úroky</t>
  </si>
  <si>
    <t>sčb</t>
  </si>
  <si>
    <t>mk</t>
  </si>
  <si>
    <t>vf</t>
  </si>
  <si>
    <t>dk</t>
  </si>
  <si>
    <t>Iné príjmy</t>
  </si>
  <si>
    <t>SČB</t>
  </si>
  <si>
    <t>MK</t>
  </si>
  <si>
    <t>DK</t>
  </si>
  <si>
    <t>VF  Svinica</t>
  </si>
  <si>
    <t>VF  Brezina</t>
  </si>
  <si>
    <t>SJF</t>
  </si>
  <si>
    <t>Spevokoly Ždaňa</t>
  </si>
  <si>
    <t>Pre Svinicu z Lastoviec</t>
  </si>
  <si>
    <t>Zbierkové fondy</t>
  </si>
  <si>
    <t>Vzdelávací fond</t>
  </si>
  <si>
    <t>Nílska  misia</t>
  </si>
  <si>
    <t>Diakonický fond</t>
  </si>
  <si>
    <t>Zbierkové</t>
  </si>
  <si>
    <t>fondy</t>
  </si>
  <si>
    <t>vzd</t>
  </si>
  <si>
    <t>diak</t>
  </si>
  <si>
    <t>nm</t>
  </si>
  <si>
    <t>gh</t>
  </si>
  <si>
    <t>Novosad</t>
  </si>
  <si>
    <t>Skároš</t>
  </si>
  <si>
    <t>Horovce</t>
  </si>
  <si>
    <t>Last</t>
  </si>
  <si>
    <t>Tuš</t>
  </si>
  <si>
    <t>Projektor a softwer</t>
  </si>
  <si>
    <t>Celkovo zostatok k 1.1.2012</t>
  </si>
  <si>
    <t>Celkovo zostatok k 31.12.2012</t>
  </si>
  <si>
    <t>Malý katechizmus predaj</t>
  </si>
  <si>
    <t>Detský katechizmus predaj</t>
  </si>
  <si>
    <t>Sprievodca č. Biblie  predaj</t>
  </si>
  <si>
    <t>Stravné lístky 2012</t>
  </si>
  <si>
    <t>Nedoplatok stravné lístky 2012</t>
  </si>
  <si>
    <t>Nezaplatené sen. príspevky 2012</t>
  </si>
  <si>
    <t xml:space="preserve">Stravné lístky 2011 </t>
  </si>
  <si>
    <t>Záväzky k 31.12.2011 Ghana nedoplatok</t>
  </si>
  <si>
    <t>Pohľadávky k 31.12. 2012</t>
  </si>
  <si>
    <t>Finančná správa Ondavsko - hornádského seniorátu za rok 2012 v EUR</t>
  </si>
  <si>
    <t>Podpora misionára v Ghane</t>
  </si>
  <si>
    <t>Pre misionára v Ghane</t>
  </si>
  <si>
    <t>SJ Fond podpora na Detský katechizmus</t>
  </si>
  <si>
    <t>Brecko</t>
  </si>
  <si>
    <t>Žipov hot</t>
  </si>
  <si>
    <t>Onoferová</t>
  </si>
  <si>
    <t>Abosiova</t>
  </si>
  <si>
    <t>Varga 2011</t>
  </si>
  <si>
    <t>Varga</t>
  </si>
  <si>
    <t>Szeles</t>
  </si>
  <si>
    <t>Knežová</t>
  </si>
  <si>
    <t>Všebecný Fond pre   Svinicu</t>
  </si>
  <si>
    <t>Všebecný Fond pre   Brezina</t>
  </si>
  <si>
    <t>Evanjelické gymnázium podpora</t>
  </si>
  <si>
    <t>Seniorátny diakonický  fond</t>
  </si>
  <si>
    <t>Detský katechizmus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</si>
</sst>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14" fontId="0" fillId="0" borderId="0" xfId="0" applyNumberFormat="1" applyAlignment="1">
      <alignment/>
    </xf>
    <xf numFmtId="0" fontId="4" fillId="33" borderId="27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5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0" xfId="0" applyFont="1" applyBorder="1" applyAlignment="1">
      <alignment/>
    </xf>
    <xf numFmtId="0" fontId="0" fillId="0" borderId="33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0" xfId="0" applyBorder="1" applyAlignment="1">
      <alignment/>
    </xf>
    <xf numFmtId="0" fontId="1" fillId="0" borderId="3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30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Layout" zoomScale="154" zoomScalePageLayoutView="154" workbookViewId="0" topLeftCell="A6">
      <selection activeCell="D30" sqref="D30"/>
    </sheetView>
  </sheetViews>
  <sheetFormatPr defaultColWidth="9.00390625" defaultRowHeight="12.75"/>
  <cols>
    <col min="1" max="1" width="38.125" style="0" customWidth="1"/>
    <col min="2" max="2" width="12.125" style="0" customWidth="1"/>
    <col min="3" max="3" width="1.25" style="0" customWidth="1"/>
    <col min="4" max="4" width="39.875" style="0" customWidth="1"/>
    <col min="5" max="5" width="10.25390625" style="0" customWidth="1"/>
    <col min="7" max="7" width="8.625" style="0" customWidth="1"/>
    <col min="8" max="8" width="18.375" style="0" customWidth="1"/>
    <col min="9" max="9" width="13.00390625" style="0" customWidth="1"/>
    <col min="10" max="10" width="12.00390625" style="0" customWidth="1"/>
    <col min="12" max="12" width="12.00390625" style="0" customWidth="1"/>
    <col min="13" max="13" width="10.25390625" style="0" customWidth="1"/>
    <col min="15" max="15" width="12.875" style="0" customWidth="1"/>
    <col min="16" max="16" width="11.25390625" style="0" customWidth="1"/>
  </cols>
  <sheetData>
    <row r="1" spans="1:5" ht="16.5" thickBot="1">
      <c r="A1" s="21" t="s">
        <v>132</v>
      </c>
      <c r="B1" s="24"/>
      <c r="C1" s="24"/>
      <c r="D1" s="24"/>
      <c r="E1" s="25"/>
    </row>
    <row r="3" ht="13.5" thickBot="1"/>
    <row r="4" spans="1:5" ht="16.5" thickBot="1">
      <c r="A4" s="21" t="s">
        <v>18</v>
      </c>
      <c r="B4" s="22">
        <f>B6+B7+B8+B9+B14+B18</f>
        <v>25784.730000000003</v>
      </c>
      <c r="D4" s="21" t="s">
        <v>19</v>
      </c>
      <c r="E4" s="26">
        <f>E6+E7+E16+E27+E31</f>
        <v>26697.910000000003</v>
      </c>
    </row>
    <row r="5" spans="6:13" ht="13.5" thickBot="1">
      <c r="F5" s="28"/>
      <c r="G5" s="28"/>
      <c r="H5" s="28"/>
      <c r="I5" s="28"/>
      <c r="J5" s="28"/>
      <c r="K5" s="28"/>
      <c r="L5" s="28"/>
      <c r="M5" s="28"/>
    </row>
    <row r="6" spans="1:13" ht="13.5" thickBot="1">
      <c r="A6" s="15" t="s">
        <v>4</v>
      </c>
      <c r="B6" s="16">
        <v>12144.03</v>
      </c>
      <c r="D6" s="17" t="s">
        <v>20</v>
      </c>
      <c r="E6" s="77">
        <v>12144.03</v>
      </c>
      <c r="F6" s="28"/>
      <c r="G6" s="28"/>
      <c r="H6" s="28"/>
      <c r="I6" s="28"/>
      <c r="J6" s="28"/>
      <c r="K6" s="28"/>
      <c r="L6" s="28"/>
      <c r="M6" s="28"/>
    </row>
    <row r="7" spans="1:13" ht="13.5" thickBot="1">
      <c r="A7" s="15" t="s">
        <v>5</v>
      </c>
      <c r="B7" s="16">
        <v>851.93</v>
      </c>
      <c r="D7" s="15" t="s">
        <v>11</v>
      </c>
      <c r="E7" s="78">
        <f>SUM(E8:E15)</f>
        <v>826.79</v>
      </c>
      <c r="F7" s="60"/>
      <c r="G7" s="60"/>
      <c r="H7" s="28"/>
      <c r="I7" s="60"/>
      <c r="J7" s="60"/>
      <c r="K7" s="28"/>
      <c r="L7" s="28"/>
      <c r="M7" s="28"/>
    </row>
    <row r="8" spans="1:13" ht="13.5" thickBot="1">
      <c r="A8" s="15" t="s">
        <v>6</v>
      </c>
      <c r="B8" s="16">
        <v>90.55</v>
      </c>
      <c r="D8" s="9" t="s">
        <v>12</v>
      </c>
      <c r="E8" s="79">
        <v>221.2</v>
      </c>
      <c r="F8" s="28"/>
      <c r="G8" s="28"/>
      <c r="H8" s="28"/>
      <c r="I8" s="37"/>
      <c r="J8" s="37"/>
      <c r="K8" s="28"/>
      <c r="L8" s="28"/>
      <c r="M8" s="28"/>
    </row>
    <row r="9" spans="1:13" ht="12.75">
      <c r="A9" s="17" t="s">
        <v>7</v>
      </c>
      <c r="B9" s="18">
        <f>SUM(B10:B13)</f>
        <v>2864.2799999999997</v>
      </c>
      <c r="D9" s="3" t="s">
        <v>10</v>
      </c>
      <c r="E9" s="80">
        <v>100.74</v>
      </c>
      <c r="F9" s="28"/>
      <c r="G9" s="28"/>
      <c r="H9" s="28"/>
      <c r="I9" s="33"/>
      <c r="J9" s="33"/>
      <c r="K9" s="28"/>
      <c r="L9" s="28"/>
      <c r="M9" s="28"/>
    </row>
    <row r="10" spans="1:13" ht="12.75">
      <c r="A10" s="3" t="s">
        <v>134</v>
      </c>
      <c r="B10" s="4">
        <v>1366.2</v>
      </c>
      <c r="D10" s="3" t="s">
        <v>13</v>
      </c>
      <c r="E10" s="80">
        <v>120</v>
      </c>
      <c r="F10" s="28"/>
      <c r="G10" s="28"/>
      <c r="H10" s="28"/>
      <c r="I10" s="33"/>
      <c r="J10" s="33"/>
      <c r="K10" s="28"/>
      <c r="L10" s="28"/>
      <c r="M10" s="28"/>
    </row>
    <row r="11" spans="1:13" ht="12.75">
      <c r="A11" s="3" t="s">
        <v>106</v>
      </c>
      <c r="B11" s="4">
        <v>449.53</v>
      </c>
      <c r="D11" s="3" t="s">
        <v>37</v>
      </c>
      <c r="E11" s="80">
        <v>199.8</v>
      </c>
      <c r="F11" s="28"/>
      <c r="G11" s="28"/>
      <c r="H11" s="28"/>
      <c r="I11" s="33"/>
      <c r="J11" s="33"/>
      <c r="K11" s="28"/>
      <c r="L11" s="28"/>
      <c r="M11" s="28"/>
    </row>
    <row r="12" spans="1:13" ht="12.75">
      <c r="A12" s="3" t="s">
        <v>107</v>
      </c>
      <c r="B12" s="4">
        <v>295.5</v>
      </c>
      <c r="D12" s="3" t="s">
        <v>14</v>
      </c>
      <c r="E12" s="80">
        <v>17.39</v>
      </c>
      <c r="F12" s="28"/>
      <c r="G12" s="28"/>
      <c r="H12" s="28"/>
      <c r="I12" s="33"/>
      <c r="J12" s="33"/>
      <c r="K12" s="28"/>
      <c r="L12" s="28"/>
      <c r="M12" s="28"/>
    </row>
    <row r="13" spans="1:13" ht="13.5" thickBot="1">
      <c r="A13" s="5" t="s">
        <v>108</v>
      </c>
      <c r="B13" s="6">
        <v>753.05</v>
      </c>
      <c r="D13" s="3" t="s">
        <v>23</v>
      </c>
      <c r="E13" s="80">
        <v>48.31</v>
      </c>
      <c r="F13" s="28"/>
      <c r="G13" s="28"/>
      <c r="H13" s="28"/>
      <c r="I13" s="33"/>
      <c r="J13" s="33"/>
      <c r="K13" s="28"/>
      <c r="L13" s="28"/>
      <c r="M13" s="28"/>
    </row>
    <row r="14" spans="1:13" ht="13.5" thickBot="1">
      <c r="A14" s="19" t="s">
        <v>17</v>
      </c>
      <c r="B14" s="20">
        <f>SUM(B15:B17)</f>
        <v>835.4</v>
      </c>
      <c r="D14" s="3" t="s">
        <v>15</v>
      </c>
      <c r="E14" s="80">
        <v>76.55</v>
      </c>
      <c r="F14" s="28"/>
      <c r="G14" s="28"/>
      <c r="H14" s="28"/>
      <c r="I14" s="33"/>
      <c r="J14" s="33"/>
      <c r="K14" s="28"/>
      <c r="L14" s="28"/>
      <c r="M14" s="28"/>
    </row>
    <row r="15" spans="1:13" ht="13.5" thickBot="1">
      <c r="A15" s="3" t="s">
        <v>103</v>
      </c>
      <c r="B15" s="4">
        <v>140.4</v>
      </c>
      <c r="D15" s="5" t="s">
        <v>56</v>
      </c>
      <c r="E15" s="81">
        <v>42.8</v>
      </c>
      <c r="F15" s="28"/>
      <c r="G15" s="28"/>
      <c r="H15" s="28"/>
      <c r="I15" s="28"/>
      <c r="J15" s="28"/>
      <c r="K15" s="28"/>
      <c r="L15" s="28"/>
      <c r="M15" s="28"/>
    </row>
    <row r="16" spans="1:13" ht="13.5" thickBot="1">
      <c r="A16" s="3" t="s">
        <v>135</v>
      </c>
      <c r="B16" s="4">
        <v>645</v>
      </c>
      <c r="D16" s="15" t="s">
        <v>21</v>
      </c>
      <c r="E16" s="78">
        <f>SUM(D17:E26)</f>
        <v>3606.63</v>
      </c>
      <c r="F16" s="28"/>
      <c r="G16" s="28"/>
      <c r="H16" s="28"/>
      <c r="I16" s="28"/>
      <c r="J16" s="28"/>
      <c r="K16" s="28"/>
      <c r="L16" s="28"/>
      <c r="M16" s="28"/>
    </row>
    <row r="17" spans="1:13" ht="13.5" thickBot="1">
      <c r="A17" s="5" t="s">
        <v>104</v>
      </c>
      <c r="B17" s="6">
        <v>50</v>
      </c>
      <c r="D17" s="70" t="s">
        <v>74</v>
      </c>
      <c r="E17" s="80">
        <v>394.96000000000004</v>
      </c>
      <c r="F17" s="28"/>
      <c r="G17" s="28"/>
      <c r="H17" s="28"/>
      <c r="I17" s="28"/>
      <c r="J17" s="28"/>
      <c r="K17" s="28"/>
      <c r="L17" s="28"/>
      <c r="M17" s="28"/>
    </row>
    <row r="18" spans="1:13" ht="13.5" thickBot="1">
      <c r="A18" s="15" t="s">
        <v>8</v>
      </c>
      <c r="B18" s="16">
        <f>SUM(B19:B26)</f>
        <v>8998.54</v>
      </c>
      <c r="D18" s="31" t="s">
        <v>70</v>
      </c>
      <c r="E18" s="80">
        <v>30</v>
      </c>
      <c r="F18" s="28"/>
      <c r="G18" s="28"/>
      <c r="H18" s="28"/>
      <c r="I18" s="28"/>
      <c r="J18" s="28"/>
      <c r="K18" s="28"/>
      <c r="L18" s="28"/>
      <c r="M18" s="28"/>
    </row>
    <row r="19" spans="1:13" ht="12.75">
      <c r="A19" s="9" t="s">
        <v>126</v>
      </c>
      <c r="B19" s="7">
        <v>4801.6</v>
      </c>
      <c r="D19" s="31" t="s">
        <v>71</v>
      </c>
      <c r="E19" s="80">
        <v>30</v>
      </c>
      <c r="F19" s="28"/>
      <c r="G19" s="28"/>
      <c r="H19" s="28"/>
      <c r="I19" s="28"/>
      <c r="J19" s="28"/>
      <c r="K19" s="28"/>
      <c r="L19" s="28"/>
      <c r="M19" s="28"/>
    </row>
    <row r="20" spans="1:13" ht="12.75">
      <c r="A20" s="71" t="s">
        <v>129</v>
      </c>
      <c r="B20" s="72">
        <v>64</v>
      </c>
      <c r="D20" s="31" t="s">
        <v>77</v>
      </c>
      <c r="E20" s="80">
        <v>139.77</v>
      </c>
      <c r="F20" s="28"/>
      <c r="G20" s="28"/>
      <c r="H20" s="28"/>
      <c r="I20" s="28"/>
      <c r="J20" s="28"/>
      <c r="K20" s="28"/>
      <c r="L20" s="28"/>
      <c r="M20" s="28"/>
    </row>
    <row r="21" spans="1:5" ht="12.75">
      <c r="A21" s="3" t="s">
        <v>9</v>
      </c>
      <c r="B21" s="4">
        <v>2.41</v>
      </c>
      <c r="D21" s="31" t="s">
        <v>78</v>
      </c>
      <c r="E21" s="31">
        <v>30</v>
      </c>
    </row>
    <row r="22" spans="1:5" ht="12.75">
      <c r="A22" s="3" t="s">
        <v>125</v>
      </c>
      <c r="B22" s="4">
        <v>10.03</v>
      </c>
      <c r="D22" s="31" t="s">
        <v>133</v>
      </c>
      <c r="E22" s="31">
        <v>1310.2</v>
      </c>
    </row>
    <row r="23" spans="1:5" ht="12.75">
      <c r="A23" s="3" t="s">
        <v>123</v>
      </c>
      <c r="B23" s="4">
        <v>199.5</v>
      </c>
      <c r="D23" s="31" t="s">
        <v>147</v>
      </c>
      <c r="E23" s="31">
        <v>760</v>
      </c>
    </row>
    <row r="24" spans="1:5" ht="12.75">
      <c r="A24" s="3" t="s">
        <v>124</v>
      </c>
      <c r="B24" s="4">
        <v>121</v>
      </c>
      <c r="D24" s="31" t="s">
        <v>73</v>
      </c>
      <c r="E24" s="31">
        <v>300</v>
      </c>
    </row>
    <row r="25" spans="1:5" ht="12.75">
      <c r="A25" s="3" t="s">
        <v>144</v>
      </c>
      <c r="B25" s="4">
        <v>2020</v>
      </c>
      <c r="D25" s="31" t="s">
        <v>120</v>
      </c>
      <c r="E25" s="31">
        <v>511.7</v>
      </c>
    </row>
    <row r="26" spans="1:5" ht="13.5" thickBot="1">
      <c r="A26" s="5" t="s">
        <v>145</v>
      </c>
      <c r="B26" s="6">
        <v>1780</v>
      </c>
      <c r="D26" s="31" t="s">
        <v>76</v>
      </c>
      <c r="E26" s="31">
        <v>100</v>
      </c>
    </row>
    <row r="27" spans="4:5" ht="13.5" thickBot="1">
      <c r="D27" s="15" t="s">
        <v>22</v>
      </c>
      <c r="E27" s="20">
        <f>SUM(E28:E30)</f>
        <v>964.4</v>
      </c>
    </row>
    <row r="28" spans="1:5" ht="12.75">
      <c r="A28" s="1" t="s">
        <v>38</v>
      </c>
      <c r="B28" s="2">
        <v>296.19</v>
      </c>
      <c r="D28" s="31" t="s">
        <v>80</v>
      </c>
      <c r="E28" s="31">
        <v>50.4</v>
      </c>
    </row>
    <row r="29" spans="1:5" ht="13.5" thickBot="1">
      <c r="A29" s="14" t="s">
        <v>39</v>
      </c>
      <c r="B29" s="8">
        <v>4233.33</v>
      </c>
      <c r="D29" s="31" t="s">
        <v>81</v>
      </c>
      <c r="E29" s="31">
        <v>266</v>
      </c>
    </row>
    <row r="30" spans="1:5" ht="13.5" thickBot="1">
      <c r="A30" s="15" t="s">
        <v>121</v>
      </c>
      <c r="B30" s="16">
        <f>SUM(B28:B29)</f>
        <v>4529.5199999999995</v>
      </c>
      <c r="D30" s="31" t="s">
        <v>148</v>
      </c>
      <c r="E30" s="31">
        <v>648</v>
      </c>
    </row>
    <row r="31" spans="1:5" ht="13.5" thickBot="1">
      <c r="A31" s="9" t="s">
        <v>1</v>
      </c>
      <c r="B31" s="7">
        <f>B4</f>
        <v>25784.730000000003</v>
      </c>
      <c r="D31" s="29" t="s">
        <v>16</v>
      </c>
      <c r="E31" s="30">
        <f>SUM(E32:E37)</f>
        <v>9156.06</v>
      </c>
    </row>
    <row r="32" spans="1:5" ht="12.75">
      <c r="A32" s="3" t="s">
        <v>0</v>
      </c>
      <c r="B32" s="4">
        <f>B30+B31</f>
        <v>30314.250000000004</v>
      </c>
      <c r="D32" s="31" t="s">
        <v>126</v>
      </c>
      <c r="E32" s="31">
        <v>5075.46</v>
      </c>
    </row>
    <row r="33" spans="1:5" ht="13.5" thickBot="1">
      <c r="A33" s="10" t="s">
        <v>2</v>
      </c>
      <c r="B33" s="11">
        <f>E4</f>
        <v>26697.910000000003</v>
      </c>
      <c r="D33" s="31" t="s">
        <v>84</v>
      </c>
      <c r="E33" s="31">
        <v>2020</v>
      </c>
    </row>
    <row r="34" spans="1:5" ht="13.5" thickBot="1">
      <c r="A34" s="15" t="s">
        <v>122</v>
      </c>
      <c r="B34" s="16">
        <f>B32-B33</f>
        <v>3616.34</v>
      </c>
      <c r="D34" s="31" t="s">
        <v>85</v>
      </c>
      <c r="E34" s="31">
        <v>1780</v>
      </c>
    </row>
    <row r="35" spans="1:5" ht="12.75">
      <c r="A35" s="12" t="s">
        <v>3</v>
      </c>
      <c r="B35" s="7">
        <v>532.16</v>
      </c>
      <c r="D35" s="31" t="s">
        <v>86</v>
      </c>
      <c r="E35" s="31">
        <v>50</v>
      </c>
    </row>
    <row r="36" spans="1:5" ht="13.5" thickBot="1">
      <c r="A36" s="13" t="s">
        <v>30</v>
      </c>
      <c r="B36" s="6">
        <v>3084.18</v>
      </c>
      <c r="D36" s="31" t="s">
        <v>146</v>
      </c>
      <c r="E36" s="31">
        <v>200</v>
      </c>
    </row>
    <row r="37" spans="4:5" ht="13.5" thickBot="1">
      <c r="D37" s="31" t="s">
        <v>36</v>
      </c>
      <c r="E37" s="31">
        <v>30.6</v>
      </c>
    </row>
    <row r="38" spans="1:2" ht="13.5" thickBot="1">
      <c r="A38" s="15" t="s">
        <v>34</v>
      </c>
      <c r="B38" s="27"/>
    </row>
    <row r="39" spans="1:5" ht="12.75">
      <c r="A39" s="9" t="s">
        <v>31</v>
      </c>
      <c r="B39" s="7">
        <v>296.19</v>
      </c>
      <c r="D39" s="73"/>
      <c r="E39" s="73"/>
    </row>
    <row r="40" spans="1:5" ht="13.5" thickBot="1">
      <c r="A40" s="3" t="s">
        <v>32</v>
      </c>
      <c r="B40" s="4">
        <v>5917.33</v>
      </c>
      <c r="D40" s="74"/>
      <c r="E40" s="74"/>
    </row>
    <row r="41" spans="1:5" ht="13.5" thickBot="1">
      <c r="A41" s="3" t="s">
        <v>2</v>
      </c>
      <c r="B41" s="4">
        <v>5681.36</v>
      </c>
      <c r="D41" s="15" t="s">
        <v>130</v>
      </c>
      <c r="E41" s="27">
        <v>56</v>
      </c>
    </row>
    <row r="42" spans="1:2" ht="13.5" thickBot="1">
      <c r="A42" s="5" t="s">
        <v>33</v>
      </c>
      <c r="B42" s="6">
        <f>B39+B40-B41</f>
        <v>532.1599999999999</v>
      </c>
    </row>
    <row r="43" spans="4:5" ht="13.5" thickBot="1">
      <c r="D43" s="82" t="s">
        <v>131</v>
      </c>
      <c r="E43" s="83">
        <f>E44+E45</f>
        <v>420.05999999999995</v>
      </c>
    </row>
    <row r="44" spans="1:5" ht="13.5" thickBot="1">
      <c r="A44" s="15" t="s">
        <v>35</v>
      </c>
      <c r="B44" s="27"/>
      <c r="D44" s="36" t="s">
        <v>127</v>
      </c>
      <c r="E44" s="44">
        <v>273.96</v>
      </c>
    </row>
    <row r="45" spans="1:5" ht="13.5" thickBot="1">
      <c r="A45" s="9" t="s">
        <v>31</v>
      </c>
      <c r="B45" s="7">
        <v>4233.33</v>
      </c>
      <c r="D45" s="39" t="s">
        <v>128</v>
      </c>
      <c r="E45" s="45">
        <v>146.1</v>
      </c>
    </row>
    <row r="46" spans="1:2" ht="12.75">
      <c r="A46" s="3" t="s">
        <v>32</v>
      </c>
      <c r="B46" s="4">
        <v>24267.4</v>
      </c>
    </row>
    <row r="47" spans="1:2" ht="12.75">
      <c r="A47" s="3" t="s">
        <v>2</v>
      </c>
      <c r="B47" s="4">
        <v>25416.55</v>
      </c>
    </row>
    <row r="48" spans="1:2" ht="13.5" thickBot="1">
      <c r="A48" s="5" t="s">
        <v>33</v>
      </c>
      <c r="B48" s="6">
        <f>B45+B46-B47</f>
        <v>3084.180000000004</v>
      </c>
    </row>
    <row r="50" spans="1:4" ht="12.75">
      <c r="A50" t="s">
        <v>24</v>
      </c>
      <c r="D50" t="s">
        <v>25</v>
      </c>
    </row>
    <row r="51" spans="1:4" ht="12.75">
      <c r="A51" t="s">
        <v>26</v>
      </c>
      <c r="D51" t="s">
        <v>27</v>
      </c>
    </row>
    <row r="52" spans="1:4" ht="12.75">
      <c r="A52" t="s">
        <v>28</v>
      </c>
      <c r="D52" t="s">
        <v>29</v>
      </c>
    </row>
    <row r="53" ht="12.75">
      <c r="B53" s="23"/>
    </row>
    <row r="57" spans="1:5" ht="12.75">
      <c r="A57" s="74"/>
      <c r="B57" s="74"/>
      <c r="C57" s="74"/>
      <c r="D57" s="74"/>
      <c r="E57" s="74"/>
    </row>
    <row r="58" spans="1:5" ht="12.75">
      <c r="A58" s="74"/>
      <c r="B58" s="74"/>
      <c r="C58" s="74"/>
      <c r="D58" s="74"/>
      <c r="E58" s="74"/>
    </row>
    <row r="59" spans="1:5" ht="12.75">
      <c r="A59" s="73"/>
      <c r="B59" s="74"/>
      <c r="C59" s="74"/>
      <c r="D59" s="74"/>
      <c r="E59" s="74"/>
    </row>
    <row r="60" spans="1:5" ht="12.75">
      <c r="A60" s="74"/>
      <c r="B60" s="74"/>
      <c r="C60" s="74"/>
      <c r="D60" s="74"/>
      <c r="E60" s="74"/>
    </row>
    <row r="61" spans="1:5" ht="12.75">
      <c r="A61" s="74"/>
      <c r="B61" s="74"/>
      <c r="C61" s="74"/>
      <c r="D61" s="74"/>
      <c r="E61" s="74"/>
    </row>
    <row r="62" spans="1:5" ht="12.75">
      <c r="A62" s="74"/>
      <c r="B62" s="74"/>
      <c r="C62" s="74"/>
      <c r="D62" s="74"/>
      <c r="E62" s="74"/>
    </row>
    <row r="63" spans="1:5" ht="12.75">
      <c r="A63" s="74"/>
      <c r="B63" s="74"/>
      <c r="C63" s="74"/>
      <c r="D63" s="74"/>
      <c r="E63" s="74"/>
    </row>
    <row r="64" spans="1:5" ht="12.75">
      <c r="A64" s="74"/>
      <c r="B64" s="74"/>
      <c r="C64" s="74"/>
      <c r="D64" s="74"/>
      <c r="E64" s="74"/>
    </row>
    <row r="65" spans="1:5" ht="12.75">
      <c r="A65" s="73"/>
      <c r="B65" s="74"/>
      <c r="C65" s="74"/>
      <c r="D65" s="74"/>
      <c r="E65" s="74"/>
    </row>
    <row r="66" spans="1:5" ht="12.75">
      <c r="A66" s="74"/>
      <c r="B66" s="74"/>
      <c r="C66" s="74"/>
      <c r="D66" s="74"/>
      <c r="E66" s="74"/>
    </row>
    <row r="67" spans="1:5" ht="12.75">
      <c r="A67" s="74"/>
      <c r="B67" s="74"/>
      <c r="C67" s="74"/>
      <c r="D67" s="74"/>
      <c r="E67" s="74"/>
    </row>
    <row r="68" spans="1:5" ht="12.75">
      <c r="A68" s="74"/>
      <c r="B68" s="74"/>
      <c r="C68" s="74"/>
      <c r="D68" s="74"/>
      <c r="E68" s="74"/>
    </row>
    <row r="69" spans="1:5" ht="12.75">
      <c r="A69" s="74"/>
      <c r="B69" s="74"/>
      <c r="C69" s="74"/>
      <c r="D69" s="74"/>
      <c r="E69" s="74"/>
    </row>
    <row r="70" spans="1:5" ht="12.75">
      <c r="A70" s="74"/>
      <c r="B70" s="74"/>
      <c r="C70" s="74"/>
      <c r="D70" s="74"/>
      <c r="E70" s="74"/>
    </row>
    <row r="71" spans="1:5" ht="12.75">
      <c r="A71" s="74"/>
      <c r="B71" s="74"/>
      <c r="C71" s="74"/>
      <c r="D71" s="74"/>
      <c r="E71" s="74"/>
    </row>
    <row r="72" spans="1:5" ht="12.75">
      <c r="A72" s="74"/>
      <c r="B72" s="74"/>
      <c r="C72" s="74"/>
      <c r="D72" s="74"/>
      <c r="E72" s="74"/>
    </row>
    <row r="73" spans="1:5" ht="12.75">
      <c r="A73" s="74"/>
      <c r="B73" s="74"/>
      <c r="C73" s="74"/>
      <c r="D73" s="74"/>
      <c r="E73" s="74"/>
    </row>
    <row r="74" spans="1:5" ht="12.75">
      <c r="A74" s="74"/>
      <c r="B74" s="74"/>
      <c r="C74" s="74"/>
      <c r="D74" s="74"/>
      <c r="E74" s="74"/>
    </row>
    <row r="75" spans="1:5" ht="12.75">
      <c r="A75" s="74"/>
      <c r="B75" s="74"/>
      <c r="C75" s="74"/>
      <c r="D75" s="74"/>
      <c r="E75" s="74"/>
    </row>
    <row r="76" spans="1:5" ht="12.75">
      <c r="A76" s="74"/>
      <c r="B76" s="74"/>
      <c r="C76" s="74"/>
      <c r="D76" s="74"/>
      <c r="E76" s="74"/>
    </row>
    <row r="77" spans="1:5" ht="12.75">
      <c r="A77" s="74"/>
      <c r="B77" s="74"/>
      <c r="C77" s="74"/>
      <c r="D77" s="74"/>
      <c r="E77" s="74"/>
    </row>
    <row r="78" spans="1:5" ht="12.75">
      <c r="A78" s="74"/>
      <c r="B78" s="74"/>
      <c r="C78" s="74"/>
      <c r="D78" s="74"/>
      <c r="E78" s="74"/>
    </row>
    <row r="79" spans="1:5" ht="12.75">
      <c r="A79" s="74"/>
      <c r="B79" s="74"/>
      <c r="C79" s="74"/>
      <c r="D79" s="74"/>
      <c r="E79" s="74"/>
    </row>
    <row r="80" spans="1:6" ht="12.75">
      <c r="A80" s="73"/>
      <c r="B80" s="73"/>
      <c r="C80" s="73"/>
      <c r="D80" s="73"/>
      <c r="E80" s="73"/>
      <c r="F80" s="28"/>
    </row>
    <row r="81" spans="1:6" ht="12.75">
      <c r="A81" s="33"/>
      <c r="B81" s="33"/>
      <c r="C81" s="33"/>
      <c r="D81" s="33"/>
      <c r="E81" s="33"/>
      <c r="F81" s="28"/>
    </row>
    <row r="82" spans="1:6" ht="12.75">
      <c r="A82" s="33"/>
      <c r="B82" s="33"/>
      <c r="C82" s="33"/>
      <c r="D82" s="33"/>
      <c r="E82" s="33"/>
      <c r="F82" s="28"/>
    </row>
    <row r="83" spans="1:6" ht="12.75">
      <c r="A83" s="33"/>
      <c r="B83" s="33"/>
      <c r="C83" s="33"/>
      <c r="D83" s="33"/>
      <c r="E83" s="33"/>
      <c r="F83" s="28"/>
    </row>
    <row r="84" spans="1:6" ht="12.75">
      <c r="A84" s="33"/>
      <c r="B84" s="33"/>
      <c r="C84" s="33"/>
      <c r="D84" s="33"/>
      <c r="E84" s="33"/>
      <c r="F84" s="28"/>
    </row>
    <row r="85" spans="1:6" ht="12.75">
      <c r="A85" s="33"/>
      <c r="B85" s="33"/>
      <c r="C85" s="33"/>
      <c r="D85" s="33"/>
      <c r="E85" s="33"/>
      <c r="F85" s="28"/>
    </row>
    <row r="86" spans="1:6" ht="12.75">
      <c r="A86" s="33"/>
      <c r="B86" s="33"/>
      <c r="C86" s="33"/>
      <c r="D86" s="33"/>
      <c r="E86" s="33"/>
      <c r="F86" s="28"/>
    </row>
    <row r="87" spans="1:6" ht="12.75">
      <c r="A87" s="33"/>
      <c r="B87" s="33"/>
      <c r="C87" s="33"/>
      <c r="D87" s="33"/>
      <c r="E87" s="33"/>
      <c r="F87" s="28"/>
    </row>
    <row r="88" spans="1:7" ht="12.75">
      <c r="A88" s="74"/>
      <c r="B88" s="74"/>
      <c r="C88" s="74"/>
      <c r="D88" s="74"/>
      <c r="E88" s="74"/>
      <c r="F88" s="28"/>
      <c r="G88" s="28"/>
    </row>
    <row r="89" spans="1:7" ht="12.75">
      <c r="A89" s="74"/>
      <c r="B89" s="74"/>
      <c r="C89" s="74"/>
      <c r="D89" s="74"/>
      <c r="E89" s="74"/>
      <c r="F89" s="28"/>
      <c r="G89" s="28"/>
    </row>
    <row r="90" spans="1:7" ht="12.75">
      <c r="A90" s="74"/>
      <c r="B90" s="74"/>
      <c r="C90" s="74"/>
      <c r="D90" s="73"/>
      <c r="E90" s="74"/>
      <c r="F90" s="28"/>
      <c r="G90" s="28"/>
    </row>
    <row r="91" spans="1:7" ht="12.75">
      <c r="A91" s="74"/>
      <c r="B91" s="74"/>
      <c r="C91" s="74"/>
      <c r="D91" s="74"/>
      <c r="E91" s="74"/>
      <c r="F91" s="28"/>
      <c r="G91" s="28"/>
    </row>
    <row r="92" spans="1:7" ht="12.75">
      <c r="A92" s="73"/>
      <c r="B92" s="73"/>
      <c r="C92" s="74"/>
      <c r="D92" s="74"/>
      <c r="E92" s="74"/>
      <c r="F92" s="28"/>
      <c r="G92" s="28"/>
    </row>
    <row r="93" spans="1:7" ht="12.75">
      <c r="A93" s="74"/>
      <c r="B93" s="74"/>
      <c r="C93" s="74"/>
      <c r="D93" s="74"/>
      <c r="E93" s="74"/>
      <c r="F93" s="28"/>
      <c r="G93" s="28"/>
    </row>
    <row r="94" spans="1:7" ht="12.75">
      <c r="A94" s="74"/>
      <c r="B94" s="74"/>
      <c r="C94" s="74"/>
      <c r="D94" s="74"/>
      <c r="E94" s="74"/>
      <c r="F94" s="28"/>
      <c r="G94" s="28"/>
    </row>
    <row r="95" spans="1:7" ht="12.75">
      <c r="A95" s="76"/>
      <c r="B95" s="76"/>
      <c r="C95" s="74"/>
      <c r="D95" s="74"/>
      <c r="E95" s="74"/>
      <c r="F95" s="28"/>
      <c r="G95" s="28"/>
    </row>
    <row r="96" spans="1:7" ht="12.75">
      <c r="A96" s="73"/>
      <c r="B96" s="73"/>
      <c r="C96" s="74"/>
      <c r="D96" s="73"/>
      <c r="E96" s="74"/>
      <c r="F96" s="28"/>
      <c r="G96" s="28"/>
    </row>
    <row r="97" spans="1:15" ht="12.75">
      <c r="A97" s="76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1:15" ht="12.75">
      <c r="A98" s="7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1:15" ht="12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1:15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1:15" ht="12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1:15" ht="12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1:15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ht="12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1:15" ht="12.75">
      <c r="A105" s="74"/>
      <c r="B105" s="74"/>
      <c r="C105" s="74"/>
      <c r="D105" s="74"/>
      <c r="E105" s="74"/>
      <c r="F105" s="74"/>
      <c r="G105" s="74"/>
      <c r="H105" s="73"/>
      <c r="I105" s="73"/>
      <c r="J105" s="74"/>
      <c r="K105" s="73"/>
      <c r="L105" s="73"/>
      <c r="M105" s="74"/>
      <c r="N105" s="74"/>
      <c r="O105" s="74"/>
    </row>
    <row r="106" spans="1:15" ht="12.75">
      <c r="A106" s="74"/>
      <c r="B106" s="74"/>
      <c r="C106" s="74"/>
      <c r="D106" s="74"/>
      <c r="E106" s="74"/>
      <c r="F106" s="74"/>
      <c r="G106" s="74"/>
      <c r="H106" s="33"/>
      <c r="I106" s="33"/>
      <c r="J106" s="74"/>
      <c r="K106" s="33"/>
      <c r="L106" s="33"/>
      <c r="M106" s="74"/>
      <c r="N106" s="74"/>
      <c r="O106" s="74"/>
    </row>
    <row r="107" spans="1:15" ht="12.75">
      <c r="A107" s="74"/>
      <c r="B107" s="74"/>
      <c r="C107" s="74"/>
      <c r="D107" s="74"/>
      <c r="E107" s="74"/>
      <c r="F107" s="74"/>
      <c r="G107" s="74"/>
      <c r="H107" s="33"/>
      <c r="I107" s="33"/>
      <c r="J107" s="74"/>
      <c r="K107" s="33"/>
      <c r="L107" s="33"/>
      <c r="M107" s="74"/>
      <c r="N107" s="74"/>
      <c r="O107" s="74"/>
    </row>
    <row r="108" spans="1:15" ht="12.75">
      <c r="A108" s="74"/>
      <c r="B108" s="74"/>
      <c r="C108" s="74"/>
      <c r="D108" s="74"/>
      <c r="E108" s="74"/>
      <c r="F108" s="74"/>
      <c r="G108" s="74"/>
      <c r="H108" s="33"/>
      <c r="I108" s="33"/>
      <c r="J108" s="74"/>
      <c r="K108" s="33"/>
      <c r="L108" s="33"/>
      <c r="M108" s="74"/>
      <c r="N108" s="74"/>
      <c r="O108" s="74"/>
    </row>
    <row r="109" spans="1:15" ht="12.75">
      <c r="A109" s="74"/>
      <c r="B109" s="74"/>
      <c r="C109" s="74"/>
      <c r="D109" s="74"/>
      <c r="E109" s="74"/>
      <c r="F109" s="74"/>
      <c r="G109" s="74"/>
      <c r="H109" s="33"/>
      <c r="I109" s="33"/>
      <c r="J109" s="74"/>
      <c r="K109" s="33"/>
      <c r="L109" s="33"/>
      <c r="M109" s="74"/>
      <c r="N109" s="74"/>
      <c r="O109" s="74"/>
    </row>
    <row r="110" spans="1:15" ht="12.75">
      <c r="A110" s="74"/>
      <c r="B110" s="74"/>
      <c r="C110" s="74"/>
      <c r="D110" s="74"/>
      <c r="E110" s="74"/>
      <c r="F110" s="74"/>
      <c r="G110" s="74"/>
      <c r="H110" s="33"/>
      <c r="I110" s="33"/>
      <c r="J110" s="74"/>
      <c r="K110" s="33"/>
      <c r="L110" s="33"/>
      <c r="M110" s="74"/>
      <c r="N110" s="74"/>
      <c r="O110" s="74"/>
    </row>
    <row r="111" spans="1:15" ht="12.75">
      <c r="A111" s="74"/>
      <c r="B111" s="74"/>
      <c r="C111" s="74"/>
      <c r="D111" s="74"/>
      <c r="E111" s="74"/>
      <c r="F111" s="74"/>
      <c r="G111" s="74"/>
      <c r="H111" s="33"/>
      <c r="I111" s="33"/>
      <c r="J111" s="74"/>
      <c r="K111" s="33"/>
      <c r="L111" s="33"/>
      <c r="M111" s="74"/>
      <c r="N111" s="74"/>
      <c r="O111" s="74"/>
    </row>
    <row r="112" spans="1:15" ht="12.75">
      <c r="A112" s="74"/>
      <c r="B112" s="74"/>
      <c r="C112" s="74"/>
      <c r="D112" s="74"/>
      <c r="E112" s="74"/>
      <c r="F112" s="74"/>
      <c r="G112" s="74"/>
      <c r="H112" s="33"/>
      <c r="I112" s="33"/>
      <c r="J112" s="74"/>
      <c r="K112" s="33"/>
      <c r="L112" s="33"/>
      <c r="M112" s="74"/>
      <c r="N112" s="74"/>
      <c r="O112" s="74"/>
    </row>
    <row r="113" spans="1:15" ht="12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1:15" ht="12.75">
      <c r="A114" s="73"/>
      <c r="B114" s="73"/>
      <c r="C114" s="73"/>
      <c r="D114" s="73"/>
      <c r="E114" s="73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5" ht="12.75">
      <c r="A115" s="33"/>
      <c r="B115" s="33"/>
      <c r="C115" s="33"/>
      <c r="D115" s="33"/>
      <c r="E115" s="33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5" ht="12.75">
      <c r="A116" s="33"/>
      <c r="B116" s="33"/>
      <c r="C116" s="33"/>
      <c r="D116" s="33"/>
      <c r="E116" s="33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1:15" ht="12.75">
      <c r="A117" s="33"/>
      <c r="B117" s="33"/>
      <c r="C117" s="33"/>
      <c r="D117" s="33"/>
      <c r="E117" s="33"/>
      <c r="F117" s="74"/>
      <c r="G117" s="74"/>
      <c r="H117" s="73"/>
      <c r="I117" s="74"/>
      <c r="J117" s="74"/>
      <c r="K117" s="74"/>
      <c r="L117" s="74"/>
      <c r="M117" s="74"/>
      <c r="N117" s="74"/>
      <c r="O117" s="74"/>
    </row>
    <row r="118" spans="1:15" ht="12.75">
      <c r="A118" s="33"/>
      <c r="B118" s="33"/>
      <c r="C118" s="33"/>
      <c r="D118" s="33"/>
      <c r="E118" s="33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1:15" ht="12.75">
      <c r="A119" s="33"/>
      <c r="B119" s="33"/>
      <c r="C119" s="33"/>
      <c r="D119" s="33"/>
      <c r="E119" s="33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1:15" ht="12.75">
      <c r="A120" s="33"/>
      <c r="B120" s="33"/>
      <c r="C120" s="33"/>
      <c r="D120" s="33"/>
      <c r="E120" s="33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1:15" ht="12.75">
      <c r="A121" s="33"/>
      <c r="B121" s="33"/>
      <c r="C121" s="33"/>
      <c r="D121" s="33"/>
      <c r="E121" s="33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1:15" ht="12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1:15" ht="12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1:15" ht="12.75">
      <c r="A124" s="74"/>
      <c r="B124" s="74"/>
      <c r="C124" s="74"/>
      <c r="D124" s="7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1:15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1:15" ht="12.75">
      <c r="A126" s="73"/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1:15" ht="12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1:15" ht="12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1:15" ht="12.75">
      <c r="A129" s="76"/>
      <c r="B129" s="76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1:15" ht="12.75">
      <c r="A130" s="73"/>
      <c r="B130" s="73"/>
      <c r="C130" s="74"/>
      <c r="D130" s="7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1:15" ht="12.75">
      <c r="A131" s="76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5" ht="12.75">
      <c r="A132" s="76"/>
      <c r="B132" s="74"/>
      <c r="C132" s="74"/>
      <c r="D132" s="74"/>
      <c r="E132" s="74"/>
    </row>
    <row r="133" spans="1:5" ht="12.75">
      <c r="A133" s="74"/>
      <c r="B133" s="74"/>
      <c r="C133" s="74"/>
      <c r="D133" s="74"/>
      <c r="E133" s="74"/>
    </row>
    <row r="134" spans="1:5" ht="12.75">
      <c r="A134" s="74"/>
      <c r="B134" s="74"/>
      <c r="C134" s="74"/>
      <c r="D134" s="74"/>
      <c r="E134" s="74"/>
    </row>
    <row r="135" spans="1:5" ht="12.75">
      <c r="A135" s="74"/>
      <c r="B135" s="74"/>
      <c r="C135" s="74"/>
      <c r="D135" s="74"/>
      <c r="E135" s="74"/>
    </row>
    <row r="136" spans="1:5" ht="12.75">
      <c r="A136" s="74"/>
      <c r="B136" s="74"/>
      <c r="C136" s="74"/>
      <c r="D136" s="74"/>
      <c r="E136" s="74"/>
    </row>
    <row r="137" spans="1:5" ht="12.75">
      <c r="A137" s="74"/>
      <c r="B137" s="74"/>
      <c r="C137" s="74"/>
      <c r="D137" s="74"/>
      <c r="E137" s="74"/>
    </row>
    <row r="138" spans="1:5" ht="12.75">
      <c r="A138" s="74"/>
      <c r="B138" s="74"/>
      <c r="C138" s="74"/>
      <c r="D138" s="74"/>
      <c r="E138" s="74"/>
    </row>
    <row r="139" spans="1:5" ht="12.75">
      <c r="A139" s="74"/>
      <c r="B139" s="74"/>
      <c r="C139" s="74"/>
      <c r="D139" s="74"/>
      <c r="E139" s="74"/>
    </row>
    <row r="140" spans="1:5" ht="12.75">
      <c r="A140" s="74"/>
      <c r="B140" s="74"/>
      <c r="C140" s="74"/>
      <c r="D140" s="74"/>
      <c r="E140" s="74"/>
    </row>
    <row r="141" spans="1:5" ht="12.75">
      <c r="A141" s="74"/>
      <c r="B141" s="74"/>
      <c r="C141" s="74"/>
      <c r="D141" s="74"/>
      <c r="E141" s="74"/>
    </row>
    <row r="142" spans="1:5" ht="12.75">
      <c r="A142" s="74"/>
      <c r="B142" s="74"/>
      <c r="C142" s="74"/>
      <c r="D142" s="74"/>
      <c r="E142" s="74"/>
    </row>
    <row r="143" spans="1:5" ht="12.75">
      <c r="A143" s="74"/>
      <c r="B143" s="74"/>
      <c r="C143" s="74"/>
      <c r="D143" s="74"/>
      <c r="E143" s="74"/>
    </row>
    <row r="144" spans="1:5" ht="12.75">
      <c r="A144" s="74"/>
      <c r="B144" s="74"/>
      <c r="C144" s="74"/>
      <c r="D144" s="74"/>
      <c r="E144" s="74"/>
    </row>
    <row r="145" spans="1:5" ht="12.75">
      <c r="A145" s="74"/>
      <c r="B145" s="74"/>
      <c r="C145" s="74"/>
      <c r="D145" s="74"/>
      <c r="E145" s="74"/>
    </row>
    <row r="146" spans="1:5" ht="12.75">
      <c r="A146" s="74"/>
      <c r="B146" s="74"/>
      <c r="C146" s="74"/>
      <c r="D146" s="74"/>
      <c r="E146" s="74"/>
    </row>
    <row r="147" spans="1:5" ht="12.75">
      <c r="A147" s="74"/>
      <c r="B147" s="74"/>
      <c r="C147" s="74"/>
      <c r="D147" s="74"/>
      <c r="E147" s="74"/>
    </row>
    <row r="148" spans="1:5" ht="12.75">
      <c r="A148" s="74"/>
      <c r="B148" s="74"/>
      <c r="C148" s="74"/>
      <c r="D148" s="74"/>
      <c r="E148" s="74"/>
    </row>
    <row r="149" spans="1:5" ht="12.75">
      <c r="A149" s="74"/>
      <c r="B149" s="74"/>
      <c r="C149" s="74"/>
      <c r="D149" s="74"/>
      <c r="E149" s="74"/>
    </row>
    <row r="150" spans="1:5" ht="12.75">
      <c r="A150" s="74"/>
      <c r="B150" s="74"/>
      <c r="C150" s="74"/>
      <c r="D150" s="74"/>
      <c r="E150" s="74"/>
    </row>
    <row r="151" spans="1:5" ht="12.75">
      <c r="A151" s="74"/>
      <c r="B151" s="74"/>
      <c r="C151" s="74"/>
      <c r="D151" s="74"/>
      <c r="E151" s="74"/>
    </row>
    <row r="152" spans="1:5" ht="12.75">
      <c r="A152" s="74"/>
      <c r="B152" s="74"/>
      <c r="C152" s="74"/>
      <c r="D152" s="74"/>
      <c r="E152" s="74"/>
    </row>
    <row r="153" spans="1:5" ht="12.75">
      <c r="A153" s="74"/>
      <c r="B153" s="74"/>
      <c r="C153" s="74"/>
      <c r="D153" s="74"/>
      <c r="E153" s="74"/>
    </row>
  </sheetData>
  <sheetProtection/>
  <printOptions/>
  <pageMargins left="0.1968503937007874" right="0.1968503937007874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V165"/>
  <sheetViews>
    <sheetView zoomScalePageLayoutView="0" workbookViewId="0" topLeftCell="D74">
      <selection activeCell="L77" sqref="L77:M101"/>
    </sheetView>
  </sheetViews>
  <sheetFormatPr defaultColWidth="9.00390625" defaultRowHeight="12.75"/>
  <cols>
    <col min="4" max="4" width="46.00390625" style="0" customWidth="1"/>
    <col min="5" max="5" width="9.875" style="0" customWidth="1"/>
    <col min="13" max="13" width="10.625" style="0" customWidth="1"/>
    <col min="15" max="16" width="18.75390625" style="0" customWidth="1"/>
  </cols>
  <sheetData>
    <row r="1" ht="12.75">
      <c r="D1" t="s">
        <v>88</v>
      </c>
    </row>
    <row r="3" spans="4:12" ht="12.75">
      <c r="D3" s="46" t="s">
        <v>49</v>
      </c>
      <c r="E3" s="47" t="s">
        <v>41</v>
      </c>
      <c r="F3" s="47" t="s">
        <v>42</v>
      </c>
      <c r="G3" s="47" t="s">
        <v>43</v>
      </c>
      <c r="H3" s="47" t="s">
        <v>44</v>
      </c>
      <c r="I3" s="47" t="s">
        <v>45</v>
      </c>
      <c r="J3" s="47" t="s">
        <v>46</v>
      </c>
      <c r="K3" s="47" t="s">
        <v>47</v>
      </c>
      <c r="L3" s="47" t="s">
        <v>48</v>
      </c>
    </row>
    <row r="4" spans="4:12" ht="12.75">
      <c r="D4" s="31"/>
      <c r="E4" s="31">
        <v>5.8</v>
      </c>
      <c r="F4" s="31">
        <v>10</v>
      </c>
      <c r="G4" s="31">
        <v>1.66</v>
      </c>
      <c r="H4" s="31">
        <v>48.31</v>
      </c>
      <c r="I4" s="31">
        <v>16</v>
      </c>
      <c r="J4" s="31">
        <v>23.16</v>
      </c>
      <c r="K4" s="31">
        <v>3.65</v>
      </c>
      <c r="L4" s="31">
        <v>120</v>
      </c>
    </row>
    <row r="5" spans="4:12" ht="12.75">
      <c r="D5" s="31"/>
      <c r="E5" s="31">
        <v>8</v>
      </c>
      <c r="F5" s="31">
        <v>75</v>
      </c>
      <c r="G5" s="31">
        <v>1.66</v>
      </c>
      <c r="H5" s="31"/>
      <c r="I5" s="31">
        <v>26.8</v>
      </c>
      <c r="J5" s="31">
        <v>12.45</v>
      </c>
      <c r="K5" s="31">
        <v>0.84</v>
      </c>
      <c r="L5" s="31"/>
    </row>
    <row r="6" spans="4:12" ht="12.75">
      <c r="D6" s="31"/>
      <c r="E6" s="31"/>
      <c r="F6" s="31">
        <v>96</v>
      </c>
      <c r="G6" s="31">
        <v>13.81</v>
      </c>
      <c r="H6" s="31"/>
      <c r="I6" s="31"/>
      <c r="J6" s="31">
        <v>22.13</v>
      </c>
      <c r="K6" s="31">
        <v>3.3</v>
      </c>
      <c r="L6" s="31"/>
    </row>
    <row r="7" spans="4:12" ht="12.75">
      <c r="D7" s="31"/>
      <c r="E7" s="31">
        <v>15.6</v>
      </c>
      <c r="F7" s="31">
        <v>106.2</v>
      </c>
      <c r="G7" s="31">
        <v>1.66</v>
      </c>
      <c r="H7" s="31"/>
      <c r="I7" s="31"/>
      <c r="J7" s="31">
        <v>18.3</v>
      </c>
      <c r="K7" s="31">
        <v>9.6</v>
      </c>
      <c r="L7" s="31"/>
    </row>
    <row r="8" spans="4:12" ht="12.75">
      <c r="D8" s="31"/>
      <c r="E8" s="31">
        <v>1.3</v>
      </c>
      <c r="F8" s="31">
        <v>30</v>
      </c>
      <c r="G8" s="31">
        <v>1.66</v>
      </c>
      <c r="H8" s="31"/>
      <c r="I8" s="31"/>
      <c r="J8" s="31">
        <v>107</v>
      </c>
      <c r="K8" s="31"/>
      <c r="L8" s="31"/>
    </row>
    <row r="9" spans="4:12" ht="12.75">
      <c r="D9" s="31"/>
      <c r="E9" s="31">
        <v>12.4</v>
      </c>
      <c r="F9" s="31"/>
      <c r="G9" s="31">
        <v>17.1</v>
      </c>
      <c r="H9" s="31"/>
      <c r="I9" s="31"/>
      <c r="J9" s="31">
        <v>16.76</v>
      </c>
      <c r="K9" s="31"/>
      <c r="L9" s="31"/>
    </row>
    <row r="10" spans="4:12" ht="12.75">
      <c r="D10" s="31"/>
      <c r="E10" s="31">
        <v>8.76</v>
      </c>
      <c r="F10" s="31"/>
      <c r="G10" s="31">
        <v>3</v>
      </c>
      <c r="H10" s="31"/>
      <c r="I10" s="31"/>
      <c r="J10" s="31"/>
      <c r="K10" s="31"/>
      <c r="L10" s="31"/>
    </row>
    <row r="11" spans="4:12" ht="12.75">
      <c r="D11" s="31"/>
      <c r="E11" s="31">
        <v>7.2</v>
      </c>
      <c r="F11" s="31"/>
      <c r="G11" s="31">
        <v>3</v>
      </c>
      <c r="H11" s="31"/>
      <c r="I11" s="31"/>
      <c r="J11" s="31"/>
      <c r="K11" s="31"/>
      <c r="L11" s="31"/>
    </row>
    <row r="12" spans="4:12" ht="12.75">
      <c r="D12" s="31"/>
      <c r="E12" s="31">
        <v>1.1</v>
      </c>
      <c r="F12" s="31"/>
      <c r="G12" s="31">
        <v>13.1</v>
      </c>
      <c r="H12" s="31"/>
      <c r="I12" s="31"/>
      <c r="J12" s="31"/>
      <c r="K12" s="31"/>
      <c r="L12" s="31"/>
    </row>
    <row r="13" spans="4:12" ht="12.75">
      <c r="D13" s="31"/>
      <c r="E13" s="31">
        <v>2.2</v>
      </c>
      <c r="F13" s="31"/>
      <c r="G13" s="31">
        <v>0.15</v>
      </c>
      <c r="H13" s="31"/>
      <c r="I13" s="31"/>
      <c r="J13" s="31"/>
      <c r="K13" s="31"/>
      <c r="L13" s="31"/>
    </row>
    <row r="14" spans="4:12" ht="12.75">
      <c r="D14" s="31"/>
      <c r="E14" s="31">
        <v>5.5</v>
      </c>
      <c r="F14" s="31"/>
      <c r="G14" s="31">
        <v>0.15</v>
      </c>
      <c r="H14" s="31"/>
      <c r="I14" s="31"/>
      <c r="J14" s="31"/>
      <c r="K14" s="31"/>
      <c r="L14" s="31"/>
    </row>
    <row r="15" spans="4:12" ht="12.75">
      <c r="D15" s="31"/>
      <c r="E15" s="31">
        <v>10.98</v>
      </c>
      <c r="F15" s="31"/>
      <c r="G15" s="31">
        <v>0.15</v>
      </c>
      <c r="H15" s="31"/>
      <c r="I15" s="31"/>
      <c r="J15" s="31"/>
      <c r="K15" s="31"/>
      <c r="L15" s="31"/>
    </row>
    <row r="16" spans="4:12" ht="12.75">
      <c r="D16" s="31"/>
      <c r="E16" s="31">
        <v>21.9</v>
      </c>
      <c r="F16" s="31"/>
      <c r="G16" s="31">
        <v>4.95</v>
      </c>
      <c r="H16" s="31"/>
      <c r="I16" s="31"/>
      <c r="J16" s="31"/>
      <c r="K16" s="31"/>
      <c r="L16" s="31"/>
    </row>
    <row r="17" spans="4:12" ht="12.75">
      <c r="D17" s="31"/>
      <c r="E17" s="31"/>
      <c r="F17" s="31"/>
      <c r="G17" s="31">
        <v>5.55</v>
      </c>
      <c r="H17" s="31"/>
      <c r="I17" s="31"/>
      <c r="J17" s="31"/>
      <c r="K17" s="31"/>
      <c r="L17" s="31"/>
    </row>
    <row r="18" spans="4:12" ht="12.75">
      <c r="D18" s="31"/>
      <c r="E18" s="31"/>
      <c r="F18" s="31"/>
      <c r="G18" s="31">
        <v>8.95</v>
      </c>
      <c r="H18" s="31"/>
      <c r="I18" s="31"/>
      <c r="J18" s="31"/>
      <c r="K18" s="31"/>
      <c r="L18" s="31"/>
    </row>
    <row r="19" spans="4:12" ht="12.75">
      <c r="D19" s="47">
        <f>SUM(E19:L19)</f>
        <v>922.7899999999998</v>
      </c>
      <c r="E19" s="47">
        <f>SUM(E4:E18)</f>
        <v>100.74000000000001</v>
      </c>
      <c r="F19" s="47">
        <f aca="true" t="shared" si="0" ref="F19:L19">SUM(F4:F18)</f>
        <v>317.2</v>
      </c>
      <c r="G19" s="47">
        <f t="shared" si="0"/>
        <v>76.55</v>
      </c>
      <c r="H19" s="47">
        <f t="shared" si="0"/>
        <v>48.31</v>
      </c>
      <c r="I19" s="47">
        <f t="shared" si="0"/>
        <v>42.8</v>
      </c>
      <c r="J19" s="47">
        <f t="shared" si="0"/>
        <v>199.79999999999998</v>
      </c>
      <c r="K19" s="47">
        <f t="shared" si="0"/>
        <v>17.39</v>
      </c>
      <c r="L19" s="47">
        <f t="shared" si="0"/>
        <v>120</v>
      </c>
    </row>
    <row r="23" spans="4:5" ht="12.75">
      <c r="D23" s="47" t="s">
        <v>49</v>
      </c>
      <c r="E23" s="47">
        <f>SUM(E24:E31)</f>
        <v>922.79</v>
      </c>
    </row>
    <row r="24" spans="4:5" ht="12.75">
      <c r="D24" s="31" t="s">
        <v>10</v>
      </c>
      <c r="E24" s="31">
        <v>100.74</v>
      </c>
    </row>
    <row r="25" spans="4:5" ht="12.75">
      <c r="D25" s="31" t="s">
        <v>50</v>
      </c>
      <c r="E25" s="31">
        <v>317.2</v>
      </c>
    </row>
    <row r="26" spans="4:5" ht="12.75">
      <c r="D26" s="31" t="s">
        <v>51</v>
      </c>
      <c r="E26" s="31">
        <v>120</v>
      </c>
    </row>
    <row r="27" spans="4:5" ht="12.75">
      <c r="D27" s="31" t="s">
        <v>52</v>
      </c>
      <c r="E27" s="31">
        <v>17.39</v>
      </c>
    </row>
    <row r="28" spans="4:5" ht="12.75">
      <c r="D28" s="31" t="s">
        <v>53</v>
      </c>
      <c r="E28" s="31">
        <v>199.8</v>
      </c>
    </row>
    <row r="29" spans="4:5" ht="12.75">
      <c r="D29" s="31" t="s">
        <v>54</v>
      </c>
      <c r="E29" s="31">
        <v>42.8</v>
      </c>
    </row>
    <row r="30" spans="4:5" ht="12.75">
      <c r="D30" s="31" t="s">
        <v>44</v>
      </c>
      <c r="E30" s="31">
        <v>48.31</v>
      </c>
    </row>
    <row r="31" spans="4:5" ht="12.75">
      <c r="D31" s="31" t="s">
        <v>55</v>
      </c>
      <c r="E31" s="31">
        <v>76.55</v>
      </c>
    </row>
    <row r="35" spans="4:16" ht="12.75">
      <c r="D35" t="s">
        <v>57</v>
      </c>
      <c r="E35" t="s">
        <v>58</v>
      </c>
      <c r="F35" t="s">
        <v>59</v>
      </c>
      <c r="G35" t="s">
        <v>60</v>
      </c>
      <c r="H35" t="s">
        <v>61</v>
      </c>
      <c r="I35" t="s">
        <v>62</v>
      </c>
      <c r="J35" t="s">
        <v>63</v>
      </c>
      <c r="K35" t="s">
        <v>64</v>
      </c>
      <c r="L35" t="s">
        <v>65</v>
      </c>
      <c r="M35" t="s">
        <v>66</v>
      </c>
      <c r="N35" t="s">
        <v>67</v>
      </c>
      <c r="O35" t="s">
        <v>68</v>
      </c>
      <c r="P35" t="s">
        <v>69</v>
      </c>
    </row>
    <row r="36" spans="5:16" ht="12.75">
      <c r="E36">
        <v>43.77</v>
      </c>
      <c r="F36">
        <v>511.7</v>
      </c>
      <c r="G36">
        <v>118</v>
      </c>
      <c r="H36">
        <v>67.37</v>
      </c>
      <c r="I36">
        <v>89.59</v>
      </c>
      <c r="J36">
        <v>100</v>
      </c>
      <c r="K36">
        <v>30</v>
      </c>
      <c r="L36">
        <v>30</v>
      </c>
      <c r="M36">
        <v>30</v>
      </c>
      <c r="N36">
        <v>1045.2</v>
      </c>
      <c r="O36">
        <v>380</v>
      </c>
      <c r="P36">
        <v>300</v>
      </c>
    </row>
    <row r="37" spans="7:15" ht="12.75">
      <c r="G37">
        <v>120</v>
      </c>
      <c r="N37">
        <v>265</v>
      </c>
      <c r="O37">
        <v>170</v>
      </c>
    </row>
    <row r="38" ht="12.75">
      <c r="O38">
        <v>160</v>
      </c>
    </row>
    <row r="39" ht="12.75">
      <c r="O39">
        <v>50</v>
      </c>
    </row>
    <row r="40" spans="4:16" ht="12.75">
      <c r="D40" s="46">
        <f>SUM(E40:P40)</f>
        <v>3510.63</v>
      </c>
      <c r="E40" s="46">
        <f>SUM(E36:E39)</f>
        <v>43.77</v>
      </c>
      <c r="F40" s="46">
        <f aca="true" t="shared" si="1" ref="F40:P40">SUM(F36:F39)</f>
        <v>511.7</v>
      </c>
      <c r="G40" s="46">
        <f t="shared" si="1"/>
        <v>238</v>
      </c>
      <c r="H40" s="46">
        <f t="shared" si="1"/>
        <v>67.37</v>
      </c>
      <c r="I40" s="46">
        <f t="shared" si="1"/>
        <v>89.59</v>
      </c>
      <c r="J40" s="46">
        <f t="shared" si="1"/>
        <v>100</v>
      </c>
      <c r="K40" s="46">
        <f t="shared" si="1"/>
        <v>30</v>
      </c>
      <c r="L40" s="46">
        <f t="shared" si="1"/>
        <v>30</v>
      </c>
      <c r="M40" s="46">
        <f t="shared" si="1"/>
        <v>30</v>
      </c>
      <c r="N40" s="46">
        <f t="shared" si="1"/>
        <v>1310.2</v>
      </c>
      <c r="O40" s="46">
        <f t="shared" si="1"/>
        <v>760</v>
      </c>
      <c r="P40" s="46">
        <f t="shared" si="1"/>
        <v>300</v>
      </c>
    </row>
    <row r="46" spans="4:5" ht="12.75">
      <c r="D46" s="47" t="s">
        <v>75</v>
      </c>
      <c r="E46" s="47">
        <f>SUM(E47:E56)</f>
        <v>3510.63</v>
      </c>
    </row>
    <row r="47" spans="4:7" ht="12.75">
      <c r="D47" s="31" t="s">
        <v>74</v>
      </c>
      <c r="E47" s="31">
        <f>G40+I40+H40</f>
        <v>394.96000000000004</v>
      </c>
      <c r="G47">
        <f>G40+H40+I40</f>
        <v>394.96000000000004</v>
      </c>
    </row>
    <row r="48" spans="4:5" ht="12.75">
      <c r="D48" s="31" t="s">
        <v>70</v>
      </c>
      <c r="E48" s="31">
        <v>30</v>
      </c>
    </row>
    <row r="49" spans="4:5" ht="12.75">
      <c r="D49" s="31" t="s">
        <v>71</v>
      </c>
      <c r="E49" s="31">
        <v>30</v>
      </c>
    </row>
    <row r="50" spans="4:5" ht="12.75">
      <c r="D50" s="31" t="s">
        <v>77</v>
      </c>
      <c r="E50" s="31">
        <v>43.77</v>
      </c>
    </row>
    <row r="51" spans="4:5" ht="12.75">
      <c r="D51" s="31" t="s">
        <v>78</v>
      </c>
      <c r="E51" s="31">
        <v>30</v>
      </c>
    </row>
    <row r="52" spans="4:5" ht="12.75">
      <c r="D52" s="31" t="s">
        <v>67</v>
      </c>
      <c r="E52" s="31">
        <v>1310.2</v>
      </c>
    </row>
    <row r="53" spans="4:5" ht="12.75">
      <c r="D53" s="31" t="s">
        <v>72</v>
      </c>
      <c r="E53" s="31">
        <v>760</v>
      </c>
    </row>
    <row r="54" spans="4:5" ht="12.75">
      <c r="D54" s="31" t="s">
        <v>73</v>
      </c>
      <c r="E54" s="31">
        <v>300</v>
      </c>
    </row>
    <row r="55" spans="4:5" ht="12.75">
      <c r="D55" s="31" t="s">
        <v>59</v>
      </c>
      <c r="E55" s="31">
        <v>511.7</v>
      </c>
    </row>
    <row r="56" spans="4:5" ht="12.75">
      <c r="D56" s="31" t="s">
        <v>76</v>
      </c>
      <c r="E56" s="31">
        <v>100</v>
      </c>
    </row>
    <row r="60" spans="4:5" ht="12.75">
      <c r="D60" s="47" t="s">
        <v>79</v>
      </c>
      <c r="E60" s="47">
        <f>SUM(E61:E63)</f>
        <v>964.4</v>
      </c>
    </row>
    <row r="61" spans="4:5" ht="12.75">
      <c r="D61" s="31" t="s">
        <v>80</v>
      </c>
      <c r="E61" s="31">
        <v>50.4</v>
      </c>
    </row>
    <row r="62" spans="4:5" ht="12.75">
      <c r="D62" s="31" t="s">
        <v>81</v>
      </c>
      <c r="E62" s="31">
        <v>266</v>
      </c>
    </row>
    <row r="63" spans="4:5" ht="12.75">
      <c r="D63" s="31" t="s">
        <v>82</v>
      </c>
      <c r="E63" s="31">
        <v>648</v>
      </c>
    </row>
    <row r="66" spans="4:5" ht="12.75">
      <c r="D66" s="47" t="s">
        <v>16</v>
      </c>
      <c r="E66" s="47">
        <f>SUM(E67:E72)</f>
        <v>9156.06</v>
      </c>
    </row>
    <row r="67" spans="4:5" ht="12.75">
      <c r="D67" s="31" t="s">
        <v>83</v>
      </c>
      <c r="E67" s="31">
        <v>5075.46</v>
      </c>
    </row>
    <row r="68" spans="4:5" ht="12.75">
      <c r="D68" s="31" t="s">
        <v>84</v>
      </c>
      <c r="E68" s="31">
        <v>2020</v>
      </c>
    </row>
    <row r="69" spans="4:5" ht="12.75">
      <c r="D69" s="31" t="s">
        <v>85</v>
      </c>
      <c r="E69" s="31">
        <v>1780</v>
      </c>
    </row>
    <row r="70" spans="4:5" ht="12.75">
      <c r="D70" s="31" t="s">
        <v>86</v>
      </c>
      <c r="E70" s="31">
        <v>50</v>
      </c>
    </row>
    <row r="71" spans="4:5" ht="12.75">
      <c r="D71" s="31" t="s">
        <v>87</v>
      </c>
      <c r="E71" s="31">
        <v>200</v>
      </c>
    </row>
    <row r="72" spans="4:5" ht="12.75">
      <c r="D72" s="31" t="s">
        <v>36</v>
      </c>
      <c r="E72" s="31">
        <v>30.6</v>
      </c>
    </row>
    <row r="75" ht="12.75">
      <c r="D75" s="46" t="s">
        <v>89</v>
      </c>
    </row>
    <row r="76" ht="13.5" thickBot="1"/>
    <row r="77" spans="4:13" ht="13.5" thickBot="1">
      <c r="D77" s="53" t="s">
        <v>96</v>
      </c>
      <c r="E77" s="54" t="s">
        <v>90</v>
      </c>
      <c r="F77" s="54" t="s">
        <v>91</v>
      </c>
      <c r="G77" s="54" t="s">
        <v>92</v>
      </c>
      <c r="H77" s="54" t="s">
        <v>93</v>
      </c>
      <c r="I77" s="54" t="s">
        <v>94</v>
      </c>
      <c r="J77" s="55" t="s">
        <v>95</v>
      </c>
      <c r="L77" s="47" t="s">
        <v>90</v>
      </c>
      <c r="M77" s="31"/>
    </row>
    <row r="78" spans="4:13" ht="12.75">
      <c r="D78" s="9"/>
      <c r="E78" s="48">
        <v>64</v>
      </c>
      <c r="F78" s="48"/>
      <c r="G78" s="48">
        <v>2.55</v>
      </c>
      <c r="H78" s="48">
        <v>13.3</v>
      </c>
      <c r="I78" s="48">
        <v>1780</v>
      </c>
      <c r="J78" s="7">
        <v>10</v>
      </c>
      <c r="L78" s="31">
        <v>64</v>
      </c>
      <c r="M78" s="31" t="s">
        <v>140</v>
      </c>
    </row>
    <row r="79" spans="4:13" ht="12.75">
      <c r="D79" s="3"/>
      <c r="E79" s="31">
        <v>364.5</v>
      </c>
      <c r="F79" s="31"/>
      <c r="G79" s="31">
        <v>1.87</v>
      </c>
      <c r="H79" s="31">
        <v>13.3</v>
      </c>
      <c r="I79" s="31">
        <v>2020</v>
      </c>
      <c r="J79" s="4">
        <v>20</v>
      </c>
      <c r="L79" s="31">
        <v>364.5</v>
      </c>
      <c r="M79" s="75" t="s">
        <v>136</v>
      </c>
    </row>
    <row r="80" spans="4:13" ht="12.75">
      <c r="D80" s="3"/>
      <c r="E80" s="31"/>
      <c r="F80" s="31">
        <v>0.03</v>
      </c>
      <c r="G80" s="31">
        <v>0.51</v>
      </c>
      <c r="H80" s="31">
        <v>39.9</v>
      </c>
      <c r="I80" s="31"/>
      <c r="J80" s="4">
        <v>10</v>
      </c>
      <c r="L80" s="31"/>
      <c r="M80" s="31"/>
    </row>
    <row r="81" spans="4:13" ht="12.75">
      <c r="D81" s="3"/>
      <c r="E81" s="31">
        <v>2838.5</v>
      </c>
      <c r="F81" s="31"/>
      <c r="G81" s="31">
        <v>1.7</v>
      </c>
      <c r="H81" s="31">
        <v>133</v>
      </c>
      <c r="I81" s="31"/>
      <c r="J81" s="4">
        <v>10</v>
      </c>
      <c r="L81" s="31">
        <v>2838.5</v>
      </c>
      <c r="M81" s="31" t="s">
        <v>137</v>
      </c>
    </row>
    <row r="82" spans="4:13" ht="12.75">
      <c r="D82" s="3"/>
      <c r="E82" s="31">
        <v>34</v>
      </c>
      <c r="F82" s="31"/>
      <c r="G82" s="31">
        <v>1.7</v>
      </c>
      <c r="H82" s="31"/>
      <c r="I82" s="31"/>
      <c r="J82" s="4">
        <v>15</v>
      </c>
      <c r="L82" s="31">
        <v>34</v>
      </c>
      <c r="M82" s="31" t="s">
        <v>141</v>
      </c>
    </row>
    <row r="83" spans="4:13" ht="12.75">
      <c r="D83" s="3"/>
      <c r="E83" s="31">
        <v>33</v>
      </c>
      <c r="F83" s="31"/>
      <c r="G83" s="31">
        <v>1.7</v>
      </c>
      <c r="H83" s="31"/>
      <c r="I83" s="31"/>
      <c r="J83" s="4">
        <v>10</v>
      </c>
      <c r="L83" s="31">
        <v>33</v>
      </c>
      <c r="M83" s="31" t="s">
        <v>141</v>
      </c>
    </row>
    <row r="84" spans="4:13" ht="12.75">
      <c r="D84" s="3"/>
      <c r="E84" s="31"/>
      <c r="F84" s="31">
        <v>0.05</v>
      </c>
      <c r="G84" s="31"/>
      <c r="H84" s="31"/>
      <c r="I84" s="31"/>
      <c r="J84" s="4">
        <v>10</v>
      </c>
      <c r="L84" s="31"/>
      <c r="M84" s="31"/>
    </row>
    <row r="85" spans="4:13" ht="12.75">
      <c r="D85" s="3"/>
      <c r="E85" s="31">
        <v>200</v>
      </c>
      <c r="F85" s="31"/>
      <c r="G85" s="31"/>
      <c r="H85" s="31"/>
      <c r="I85" s="31"/>
      <c r="J85" s="4">
        <v>5</v>
      </c>
      <c r="L85" s="31">
        <v>200</v>
      </c>
      <c r="M85" s="31" t="s">
        <v>143</v>
      </c>
    </row>
    <row r="86" spans="4:13" ht="12.75">
      <c r="D86" s="3"/>
      <c r="E86" s="31">
        <v>114.5</v>
      </c>
      <c r="F86" s="31"/>
      <c r="G86" s="31"/>
      <c r="H86" s="31"/>
      <c r="I86" s="31"/>
      <c r="J86" s="4">
        <v>15</v>
      </c>
      <c r="L86" s="31">
        <v>114.5</v>
      </c>
      <c r="M86" s="31" t="s">
        <v>142</v>
      </c>
    </row>
    <row r="87" spans="4:13" ht="12.75">
      <c r="D87" s="3"/>
      <c r="E87" s="31">
        <v>33</v>
      </c>
      <c r="F87" s="31"/>
      <c r="G87" s="31"/>
      <c r="H87" s="31"/>
      <c r="I87" s="31"/>
      <c r="J87" s="4">
        <v>6</v>
      </c>
      <c r="L87" s="31">
        <v>33</v>
      </c>
      <c r="M87" s="31" t="s">
        <v>141</v>
      </c>
    </row>
    <row r="88" spans="4:13" ht="12.75">
      <c r="D88" s="3"/>
      <c r="E88" s="31">
        <v>33</v>
      </c>
      <c r="F88" s="31">
        <v>0.01</v>
      </c>
      <c r="G88" s="31"/>
      <c r="H88" s="31"/>
      <c r="I88" s="31"/>
      <c r="J88" s="4">
        <v>10</v>
      </c>
      <c r="L88" s="31">
        <v>33</v>
      </c>
      <c r="M88" s="31" t="s">
        <v>141</v>
      </c>
    </row>
    <row r="89" spans="4:13" ht="12.75">
      <c r="D89" s="3"/>
      <c r="E89" s="31">
        <v>33</v>
      </c>
      <c r="F89" s="31">
        <v>0.03</v>
      </c>
      <c r="G89" s="31"/>
      <c r="H89" s="31"/>
      <c r="I89" s="31"/>
      <c r="J89" s="4"/>
      <c r="L89" s="31">
        <v>33</v>
      </c>
      <c r="M89" s="31" t="s">
        <v>141</v>
      </c>
    </row>
    <row r="90" spans="4:13" ht="12.75">
      <c r="D90" s="3"/>
      <c r="E90" s="31">
        <v>372.6</v>
      </c>
      <c r="F90" s="31">
        <v>0.04</v>
      </c>
      <c r="G90" s="31"/>
      <c r="H90" s="31"/>
      <c r="I90" s="31"/>
      <c r="J90" s="4"/>
      <c r="L90" s="31">
        <v>372.6</v>
      </c>
      <c r="M90" s="31" t="s">
        <v>138</v>
      </c>
    </row>
    <row r="91" spans="4:13" ht="12.75">
      <c r="D91" s="3"/>
      <c r="E91" s="31">
        <v>300</v>
      </c>
      <c r="F91" s="31">
        <v>0.04</v>
      </c>
      <c r="G91" s="31"/>
      <c r="H91" s="31"/>
      <c r="I91" s="31"/>
      <c r="J91" s="4"/>
      <c r="L91" s="31">
        <v>300</v>
      </c>
      <c r="M91" s="31" t="s">
        <v>139</v>
      </c>
    </row>
    <row r="92" spans="4:13" ht="12.75">
      <c r="D92" s="3"/>
      <c r="E92" s="31">
        <v>33</v>
      </c>
      <c r="F92" s="31"/>
      <c r="G92" s="31"/>
      <c r="H92" s="31"/>
      <c r="I92" s="31"/>
      <c r="J92" s="4"/>
      <c r="L92" s="31">
        <v>33</v>
      </c>
      <c r="M92" s="31" t="s">
        <v>141</v>
      </c>
    </row>
    <row r="93" spans="4:13" ht="12.75">
      <c r="D93" s="3"/>
      <c r="E93" s="31">
        <v>33</v>
      </c>
      <c r="F93" s="31">
        <v>0.03</v>
      </c>
      <c r="G93" s="31"/>
      <c r="H93" s="31"/>
      <c r="I93" s="31"/>
      <c r="J93" s="4"/>
      <c r="L93" s="31">
        <v>33</v>
      </c>
      <c r="M93" s="31" t="s">
        <v>141</v>
      </c>
    </row>
    <row r="94" spans="4:13" ht="12.75">
      <c r="D94" s="3"/>
      <c r="E94" s="31">
        <v>36</v>
      </c>
      <c r="F94" s="31">
        <v>0.03</v>
      </c>
      <c r="G94" s="31"/>
      <c r="H94" s="31"/>
      <c r="I94" s="31"/>
      <c r="J94" s="4"/>
      <c r="L94" s="31">
        <v>36</v>
      </c>
      <c r="M94" s="31" t="s">
        <v>141</v>
      </c>
    </row>
    <row r="95" spans="4:13" ht="12.75">
      <c r="D95" s="3"/>
      <c r="E95" s="31">
        <v>33</v>
      </c>
      <c r="F95" s="31">
        <v>2.03</v>
      </c>
      <c r="G95" s="31"/>
      <c r="H95" s="31"/>
      <c r="I95" s="31"/>
      <c r="J95" s="4"/>
      <c r="L95" s="31">
        <v>33</v>
      </c>
      <c r="M95" s="31" t="s">
        <v>141</v>
      </c>
    </row>
    <row r="96" spans="4:13" ht="12.75">
      <c r="D96" s="3"/>
      <c r="E96" s="31"/>
      <c r="F96" s="31">
        <v>0.04</v>
      </c>
      <c r="G96" s="31"/>
      <c r="H96" s="31"/>
      <c r="I96" s="31"/>
      <c r="J96" s="4"/>
      <c r="L96" s="31"/>
      <c r="M96" s="31"/>
    </row>
    <row r="97" spans="4:13" ht="12.75">
      <c r="D97" s="3"/>
      <c r="E97" s="31">
        <v>33</v>
      </c>
      <c r="F97" s="31"/>
      <c r="G97" s="31"/>
      <c r="H97" s="31"/>
      <c r="I97" s="31"/>
      <c r="J97" s="4"/>
      <c r="L97" s="31">
        <v>33</v>
      </c>
      <c r="M97" s="31" t="s">
        <v>141</v>
      </c>
    </row>
    <row r="98" spans="4:13" ht="12.75">
      <c r="D98" s="3"/>
      <c r="E98" s="31">
        <v>64.5</v>
      </c>
      <c r="F98" s="31">
        <v>0.04</v>
      </c>
      <c r="G98" s="31"/>
      <c r="H98" s="31"/>
      <c r="I98" s="31"/>
      <c r="J98" s="4"/>
      <c r="L98" s="31">
        <v>64.5</v>
      </c>
      <c r="M98" s="31" t="s">
        <v>141</v>
      </c>
    </row>
    <row r="99" spans="4:13" ht="12.75">
      <c r="D99" s="3"/>
      <c r="E99" s="31">
        <v>33</v>
      </c>
      <c r="F99" s="31">
        <v>0.04</v>
      </c>
      <c r="G99" s="31"/>
      <c r="H99" s="31"/>
      <c r="I99" s="31"/>
      <c r="J99" s="4"/>
      <c r="L99" s="31">
        <v>33</v>
      </c>
      <c r="M99" s="31" t="s">
        <v>141</v>
      </c>
    </row>
    <row r="100" spans="4:13" ht="12.75">
      <c r="D100" s="3"/>
      <c r="E100" s="31">
        <v>150</v>
      </c>
      <c r="F100" s="31"/>
      <c r="G100" s="31"/>
      <c r="H100" s="31"/>
      <c r="I100" s="31"/>
      <c r="J100" s="4"/>
      <c r="L100" s="31">
        <v>150</v>
      </c>
      <c r="M100" s="31" t="s">
        <v>143</v>
      </c>
    </row>
    <row r="101" spans="4:13" ht="12.75">
      <c r="D101" s="3"/>
      <c r="E101" s="31">
        <v>30</v>
      </c>
      <c r="F101" s="31"/>
      <c r="G101" s="31"/>
      <c r="H101" s="31"/>
      <c r="I101" s="31"/>
      <c r="J101" s="4"/>
      <c r="L101" s="31">
        <v>30</v>
      </c>
      <c r="M101" s="31" t="s">
        <v>141</v>
      </c>
    </row>
    <row r="102" spans="4:10" ht="13.5" thickBot="1">
      <c r="D102" s="5">
        <f>SUM(E102:J102)</f>
        <v>8998.54</v>
      </c>
      <c r="E102" s="51">
        <f aca="true" t="shared" si="2" ref="E102:J102">SUM(E78:E101)</f>
        <v>4865.6</v>
      </c>
      <c r="F102" s="51">
        <f t="shared" si="2"/>
        <v>2.41</v>
      </c>
      <c r="G102" s="51">
        <f t="shared" si="2"/>
        <v>10.03</v>
      </c>
      <c r="H102" s="51">
        <f t="shared" si="2"/>
        <v>199.5</v>
      </c>
      <c r="I102" s="51">
        <f t="shared" si="2"/>
        <v>3800</v>
      </c>
      <c r="J102" s="52">
        <f t="shared" si="2"/>
        <v>121</v>
      </c>
    </row>
    <row r="103" ht="13.5" thickBot="1"/>
    <row r="104" spans="4:5" ht="13.5" thickBot="1">
      <c r="D104" s="49" t="s">
        <v>96</v>
      </c>
      <c r="E104" s="50">
        <f>SUM(E105:E111)</f>
        <v>8998.54</v>
      </c>
    </row>
    <row r="105" spans="4:5" ht="12.75">
      <c r="D105" s="9" t="s">
        <v>83</v>
      </c>
      <c r="E105" s="7">
        <v>4865.6</v>
      </c>
    </row>
    <row r="106" spans="4:5" ht="12.75">
      <c r="D106" s="3" t="s">
        <v>9</v>
      </c>
      <c r="E106" s="4">
        <v>2.41</v>
      </c>
    </row>
    <row r="107" spans="4:5" ht="12.75">
      <c r="D107" s="3" t="s">
        <v>97</v>
      </c>
      <c r="E107" s="4">
        <v>10.03</v>
      </c>
    </row>
    <row r="108" spans="4:5" ht="12.75">
      <c r="D108" s="3" t="s">
        <v>98</v>
      </c>
      <c r="E108" s="4">
        <v>199.5</v>
      </c>
    </row>
    <row r="109" spans="4:5" ht="12.75">
      <c r="D109" s="3" t="s">
        <v>99</v>
      </c>
      <c r="E109" s="4">
        <v>121</v>
      </c>
    </row>
    <row r="110" spans="4:5" ht="12.75">
      <c r="D110" s="3" t="s">
        <v>100</v>
      </c>
      <c r="E110" s="4">
        <v>2020</v>
      </c>
    </row>
    <row r="111" spans="4:5" ht="13.5" thickBot="1">
      <c r="D111" s="5" t="s">
        <v>101</v>
      </c>
      <c r="E111" s="6">
        <v>1780</v>
      </c>
    </row>
    <row r="112" ht="13.5" thickBot="1"/>
    <row r="113" spans="4:5" ht="13.5" thickBot="1">
      <c r="D113" s="56" t="s">
        <v>17</v>
      </c>
      <c r="E113" s="55">
        <f>SUM(E114:E116)</f>
        <v>835.4</v>
      </c>
    </row>
    <row r="114" spans="4:5" ht="12.75">
      <c r="D114" s="3" t="s">
        <v>103</v>
      </c>
      <c r="E114" s="4">
        <v>140.4</v>
      </c>
    </row>
    <row r="115" spans="4:5" ht="12.75">
      <c r="D115" s="3" t="s">
        <v>102</v>
      </c>
      <c r="E115" s="4">
        <v>645</v>
      </c>
    </row>
    <row r="116" spans="4:5" ht="13.5" thickBot="1">
      <c r="D116" s="5" t="s">
        <v>104</v>
      </c>
      <c r="E116" s="6">
        <v>50</v>
      </c>
    </row>
    <row r="117" spans="8:12" ht="12.75">
      <c r="H117" s="47" t="s">
        <v>109</v>
      </c>
      <c r="I117" s="31" t="s">
        <v>111</v>
      </c>
      <c r="J117" s="31" t="s">
        <v>112</v>
      </c>
      <c r="K117" s="31" t="s">
        <v>113</v>
      </c>
      <c r="L117" s="31" t="s">
        <v>114</v>
      </c>
    </row>
    <row r="118" spans="8:12" ht="13.5" thickBot="1">
      <c r="H118" s="47" t="s">
        <v>110</v>
      </c>
      <c r="I118" s="34">
        <v>50</v>
      </c>
      <c r="J118" s="31">
        <v>25</v>
      </c>
      <c r="K118" s="31">
        <v>30</v>
      </c>
      <c r="L118" s="31">
        <v>50</v>
      </c>
    </row>
    <row r="119" spans="4:13" ht="12.75">
      <c r="D119" s="41" t="s">
        <v>105</v>
      </c>
      <c r="E119" s="43">
        <f>SUM(E120:E123)</f>
        <v>2864.2799999999997</v>
      </c>
      <c r="F119" s="46"/>
      <c r="G119" s="46"/>
      <c r="H119" s="31"/>
      <c r="I119" s="34">
        <v>75</v>
      </c>
      <c r="J119" s="31">
        <v>75</v>
      </c>
      <c r="K119" s="31">
        <v>130</v>
      </c>
      <c r="L119" s="31">
        <v>41.6</v>
      </c>
      <c r="M119" s="46"/>
    </row>
    <row r="120" spans="4:12" ht="12.75">
      <c r="D120" s="3" t="s">
        <v>67</v>
      </c>
      <c r="E120" s="4">
        <v>1366.2</v>
      </c>
      <c r="H120" s="31"/>
      <c r="I120" s="34">
        <v>40</v>
      </c>
      <c r="J120" s="31">
        <v>61.8</v>
      </c>
      <c r="K120" s="31">
        <v>64.2</v>
      </c>
      <c r="L120" s="31">
        <v>116</v>
      </c>
    </row>
    <row r="121" spans="4:12" ht="12.75">
      <c r="D121" s="3" t="s">
        <v>106</v>
      </c>
      <c r="E121" s="4">
        <v>449.53</v>
      </c>
      <c r="H121" s="31"/>
      <c r="I121" s="34">
        <v>26.5</v>
      </c>
      <c r="J121" s="31">
        <v>11.4</v>
      </c>
      <c r="K121" s="31"/>
      <c r="L121" s="31">
        <v>48.6</v>
      </c>
    </row>
    <row r="122" spans="4:12" ht="12.75">
      <c r="D122" s="3" t="s">
        <v>107</v>
      </c>
      <c r="E122" s="4">
        <v>295.5</v>
      </c>
      <c r="H122" s="31"/>
      <c r="I122" s="34">
        <v>126</v>
      </c>
      <c r="J122" s="31">
        <v>24.8</v>
      </c>
      <c r="K122" s="31"/>
      <c r="L122" s="31">
        <v>229</v>
      </c>
    </row>
    <row r="123" spans="4:12" ht="13.5" thickBot="1">
      <c r="D123" s="5" t="s">
        <v>108</v>
      </c>
      <c r="E123" s="6">
        <v>753.05</v>
      </c>
      <c r="H123" s="31"/>
      <c r="I123" s="34">
        <v>20</v>
      </c>
      <c r="J123" s="31">
        <v>34.5</v>
      </c>
      <c r="K123" s="31"/>
      <c r="L123" s="31">
        <v>200</v>
      </c>
    </row>
    <row r="124" spans="8:12" ht="12.75">
      <c r="H124" s="31"/>
      <c r="I124" s="34">
        <v>17.9</v>
      </c>
      <c r="J124" s="31">
        <v>199.15</v>
      </c>
      <c r="K124" s="31"/>
      <c r="L124" s="31">
        <v>116</v>
      </c>
    </row>
    <row r="125" spans="8:12" ht="12.75">
      <c r="H125" s="31"/>
      <c r="I125" s="69"/>
      <c r="J125" s="31">
        <v>11.2</v>
      </c>
      <c r="K125" s="31">
        <v>28.3</v>
      </c>
      <c r="L125" s="31">
        <v>70</v>
      </c>
    </row>
    <row r="126" spans="8:12" ht="12.75">
      <c r="H126" s="31"/>
      <c r="I126" s="34">
        <v>72</v>
      </c>
      <c r="J126" s="31">
        <v>40</v>
      </c>
      <c r="K126" s="31">
        <v>35</v>
      </c>
      <c r="L126" s="31">
        <v>90</v>
      </c>
    </row>
    <row r="127" spans="8:12" ht="12.75">
      <c r="H127" s="31"/>
      <c r="I127" s="34">
        <v>22.13</v>
      </c>
      <c r="J127" s="31">
        <v>50</v>
      </c>
      <c r="K127" s="31"/>
      <c r="L127" s="31">
        <v>50</v>
      </c>
    </row>
    <row r="128" spans="8:12" ht="12.75">
      <c r="H128" s="31"/>
      <c r="I128" s="31"/>
      <c r="J128" s="31">
        <v>30</v>
      </c>
      <c r="K128" s="31"/>
      <c r="L128" s="31">
        <v>70</v>
      </c>
    </row>
    <row r="129" spans="8:12" ht="12.75">
      <c r="H129" s="31"/>
      <c r="I129" s="31"/>
      <c r="J129" s="31">
        <v>10</v>
      </c>
      <c r="K129" s="31"/>
      <c r="L129" s="31">
        <v>50</v>
      </c>
    </row>
    <row r="130" spans="8:17" ht="12.75">
      <c r="H130" s="31"/>
      <c r="I130" s="31"/>
      <c r="J130" s="31">
        <v>50</v>
      </c>
      <c r="K130" s="31"/>
      <c r="L130" s="31">
        <v>130</v>
      </c>
      <c r="O130" s="58"/>
      <c r="P130" s="59"/>
      <c r="Q130" s="28"/>
    </row>
    <row r="131" spans="8:17" ht="12.75">
      <c r="H131" s="31"/>
      <c r="I131" s="31"/>
      <c r="J131" s="31">
        <v>25</v>
      </c>
      <c r="K131" s="31"/>
      <c r="L131" s="31">
        <v>105</v>
      </c>
      <c r="M131" s="28"/>
      <c r="O131" s="58"/>
      <c r="P131" s="59"/>
      <c r="Q131" s="28"/>
    </row>
    <row r="132" spans="8:17" ht="12.75">
      <c r="H132" s="31"/>
      <c r="I132" s="31"/>
      <c r="J132" s="31">
        <v>50</v>
      </c>
      <c r="K132" s="31"/>
      <c r="L132" s="31"/>
      <c r="M132" s="28"/>
      <c r="O132" s="60"/>
      <c r="P132" s="61"/>
      <c r="Q132" s="28"/>
    </row>
    <row r="133" spans="8:17" ht="12.75">
      <c r="H133" s="31"/>
      <c r="I133" s="31"/>
      <c r="J133" s="31">
        <v>48.2</v>
      </c>
      <c r="K133" s="31"/>
      <c r="L133" s="31"/>
      <c r="M133" s="28"/>
      <c r="O133" s="60"/>
      <c r="P133" s="61"/>
      <c r="Q133" s="28"/>
    </row>
    <row r="134" spans="8:17" ht="12.75">
      <c r="H134" s="31"/>
      <c r="I134" s="31"/>
      <c r="J134" s="31">
        <v>7</v>
      </c>
      <c r="K134" s="31">
        <v>8</v>
      </c>
      <c r="L134" s="31"/>
      <c r="M134" s="57"/>
      <c r="O134" s="62"/>
      <c r="P134" s="61"/>
      <c r="Q134" s="28"/>
    </row>
    <row r="135" spans="8:17" ht="12.75">
      <c r="H135" s="47">
        <f>SUM(I135:L135)</f>
        <v>2864.2799999999997</v>
      </c>
      <c r="I135" s="31">
        <f>SUM(I118:I134)</f>
        <v>449.53</v>
      </c>
      <c r="J135" s="31">
        <f>SUM(J118:J134)</f>
        <v>753.0500000000001</v>
      </c>
      <c r="K135" s="31">
        <f>SUM(K118:K134)</f>
        <v>295.5</v>
      </c>
      <c r="L135" s="31">
        <f>SUM(L118:L134)</f>
        <v>1366.2</v>
      </c>
      <c r="M135" s="57"/>
      <c r="O135" s="62"/>
      <c r="P135" s="61"/>
      <c r="Q135" s="28"/>
    </row>
    <row r="136" spans="9:17" ht="12.75">
      <c r="I136">
        <v>92.5</v>
      </c>
      <c r="M136" s="28"/>
      <c r="O136" s="60"/>
      <c r="P136" s="61"/>
      <c r="Q136" s="28"/>
    </row>
    <row r="137" spans="9:17" ht="12.75">
      <c r="I137">
        <f>I135+I136</f>
        <v>542.03</v>
      </c>
      <c r="M137" s="28"/>
      <c r="O137" s="62"/>
      <c r="P137" s="61"/>
      <c r="Q137" s="28"/>
    </row>
    <row r="138" spans="12:17" ht="12.75">
      <c r="L138" s="28"/>
      <c r="O138" s="60"/>
      <c r="P138" s="61"/>
      <c r="Q138" s="28"/>
    </row>
    <row r="139" spans="11:17" ht="12.75">
      <c r="K139" s="28"/>
      <c r="L139" s="28"/>
      <c r="M139" s="28"/>
      <c r="O139" s="63"/>
      <c r="P139" s="61"/>
      <c r="Q139" s="28"/>
    </row>
    <row r="140" spans="11:22" ht="12.75">
      <c r="K140" s="28"/>
      <c r="M140" s="28"/>
      <c r="O140" s="60"/>
      <c r="P140" s="61"/>
      <c r="Q140" s="28"/>
      <c r="U140">
        <v>50</v>
      </c>
      <c r="V140" t="s">
        <v>117</v>
      </c>
    </row>
    <row r="141" spans="12:22" ht="12.75">
      <c r="L141" s="28"/>
      <c r="M141" s="28"/>
      <c r="O141" s="32"/>
      <c r="P141" s="61"/>
      <c r="Q141" s="28"/>
      <c r="U141">
        <v>70</v>
      </c>
      <c r="V141" t="s">
        <v>116</v>
      </c>
    </row>
    <row r="142" spans="12:22" ht="12.75">
      <c r="L142" s="28"/>
      <c r="M142" s="28"/>
      <c r="O142" s="63"/>
      <c r="P142" s="61"/>
      <c r="Q142" s="28"/>
      <c r="U142">
        <v>50</v>
      </c>
      <c r="V142" t="s">
        <v>118</v>
      </c>
    </row>
    <row r="143" spans="12:22" ht="12.75">
      <c r="L143" s="57"/>
      <c r="M143" s="57"/>
      <c r="O143" s="60"/>
      <c r="P143" s="61"/>
      <c r="Q143" s="28"/>
      <c r="U143">
        <v>130</v>
      </c>
      <c r="V143" t="s">
        <v>119</v>
      </c>
    </row>
    <row r="144" spans="12:22" ht="12.75">
      <c r="L144" s="57"/>
      <c r="M144" s="57"/>
      <c r="O144" s="64"/>
      <c r="P144" s="61"/>
      <c r="Q144" s="28"/>
      <c r="U144">
        <v>105</v>
      </c>
      <c r="V144" t="s">
        <v>115</v>
      </c>
    </row>
    <row r="145" spans="12:17" ht="12.75">
      <c r="L145" s="28"/>
      <c r="M145" s="28"/>
      <c r="O145" s="32"/>
      <c r="P145" s="61"/>
      <c r="Q145" s="28"/>
    </row>
    <row r="146" spans="12:17" ht="12.75">
      <c r="L146" s="28"/>
      <c r="M146" s="28">
        <f>SUM(M139:M144)</f>
        <v>0</v>
      </c>
      <c r="O146" s="60"/>
      <c r="P146" s="65"/>
      <c r="Q146" s="28"/>
    </row>
    <row r="147" spans="15:17" ht="12.75">
      <c r="O147" s="60"/>
      <c r="P147" s="61"/>
      <c r="Q147" s="28"/>
    </row>
    <row r="148" spans="10:17" ht="12.75">
      <c r="J148">
        <v>405</v>
      </c>
      <c r="K148">
        <f>L135+J148</f>
        <v>1771.2</v>
      </c>
      <c r="O148" s="60"/>
      <c r="P148" s="61"/>
      <c r="Q148" s="28"/>
    </row>
    <row r="149" spans="11:17" ht="12.75">
      <c r="K149">
        <v>1310.2</v>
      </c>
      <c r="L149">
        <f>K148-K149</f>
        <v>461</v>
      </c>
      <c r="O149" s="63"/>
      <c r="P149" s="61"/>
      <c r="Q149" s="28"/>
    </row>
    <row r="150" spans="11:17" ht="12.75">
      <c r="K150">
        <f>K149-J148</f>
        <v>905.2</v>
      </c>
      <c r="O150" s="60"/>
      <c r="P150" s="61"/>
      <c r="Q150" s="28"/>
    </row>
    <row r="151" spans="15:17" ht="12.75">
      <c r="O151" s="60"/>
      <c r="P151" s="61"/>
      <c r="Q151" s="28"/>
    </row>
    <row r="152" spans="15:17" ht="13.5" thickBot="1">
      <c r="O152" s="60"/>
      <c r="P152" s="61"/>
      <c r="Q152" s="28"/>
    </row>
    <row r="153" spans="5:17" ht="12.75">
      <c r="E153" s="41" t="s">
        <v>40</v>
      </c>
      <c r="F153" s="42">
        <f>SUM(F155:F160)</f>
        <v>25784.83</v>
      </c>
      <c r="O153" s="60"/>
      <c r="P153" s="61"/>
      <c r="Q153" s="28"/>
    </row>
    <row r="154" spans="5:17" ht="12.75">
      <c r="E154" s="36"/>
      <c r="F154" s="34"/>
      <c r="O154" s="63"/>
      <c r="P154" s="61"/>
      <c r="Q154" s="28"/>
    </row>
    <row r="155" spans="5:18" ht="12.75">
      <c r="E155" s="38" t="s">
        <v>4</v>
      </c>
      <c r="F155" s="35">
        <v>12144.03</v>
      </c>
      <c r="O155" s="60"/>
      <c r="P155" s="61"/>
      <c r="Q155" s="28"/>
      <c r="R155">
        <v>70</v>
      </c>
    </row>
    <row r="156" spans="5:17" ht="12.75">
      <c r="E156" s="38" t="s">
        <v>5</v>
      </c>
      <c r="F156" s="35">
        <v>851.93</v>
      </c>
      <c r="O156" s="32"/>
      <c r="P156" s="61"/>
      <c r="Q156" s="28"/>
    </row>
    <row r="157" spans="5:17" ht="12.75">
      <c r="E157" s="38" t="s">
        <v>6</v>
      </c>
      <c r="F157" s="35">
        <v>90.55</v>
      </c>
      <c r="O157" s="60"/>
      <c r="P157" s="61"/>
      <c r="Q157" s="28"/>
    </row>
    <row r="158" spans="5:17" ht="12.75">
      <c r="E158" s="38" t="s">
        <v>7</v>
      </c>
      <c r="F158" s="35">
        <v>2864.28</v>
      </c>
      <c r="O158" s="63"/>
      <c r="P158" s="61"/>
      <c r="Q158" s="28"/>
    </row>
    <row r="159" spans="5:17" ht="12.75">
      <c r="E159" s="38" t="s">
        <v>17</v>
      </c>
      <c r="F159" s="35">
        <v>835.5</v>
      </c>
      <c r="O159" s="60"/>
      <c r="P159" s="66"/>
      <c r="Q159" s="28"/>
    </row>
    <row r="160" spans="5:17" ht="13.5" thickBot="1">
      <c r="E160" s="39" t="s">
        <v>8</v>
      </c>
      <c r="F160" s="40">
        <v>8998.54</v>
      </c>
      <c r="O160" s="63"/>
      <c r="P160" s="61"/>
      <c r="Q160" s="28"/>
    </row>
    <row r="161" spans="15:17" ht="12.75">
      <c r="O161" s="63"/>
      <c r="P161" s="61"/>
      <c r="Q161" s="28"/>
    </row>
    <row r="162" spans="15:18" ht="12.75">
      <c r="O162" s="67"/>
      <c r="P162" s="65"/>
      <c r="Q162" s="28"/>
      <c r="R162">
        <v>110</v>
      </c>
    </row>
    <row r="163" spans="15:17" ht="12.75">
      <c r="O163" s="67"/>
      <c r="P163" s="61"/>
      <c r="Q163" s="28"/>
    </row>
    <row r="164" spans="15:17" ht="12.75">
      <c r="O164" s="60"/>
      <c r="P164" s="61"/>
      <c r="Q164" s="28"/>
    </row>
    <row r="165" spans="15:17" ht="12.75">
      <c r="O165" s="58"/>
      <c r="P165" s="68"/>
      <c r="Q165" s="6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reformata EM 09</cp:lastModifiedBy>
  <cp:lastPrinted>2013-04-09T15:19:11Z</cp:lastPrinted>
  <dcterms:created xsi:type="dcterms:W3CDTF">1997-01-24T11:07:25Z</dcterms:created>
  <dcterms:modified xsi:type="dcterms:W3CDTF">2013-04-09T15:19:32Z</dcterms:modified>
  <cp:category/>
  <cp:version/>
  <cp:contentType/>
  <cp:contentStatus/>
</cp:coreProperties>
</file>